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8395" windowHeight="1278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Feuil1!$A$1:$P$224</definedName>
  </definedNames>
  <calcPr calcId="145621"/>
</workbook>
</file>

<file path=xl/calcChain.xml><?xml version="1.0" encoding="utf-8"?>
<calcChain xmlns="http://schemas.openxmlformats.org/spreadsheetml/2006/main">
  <c r="M211" i="1" l="1"/>
  <c r="M210" i="1"/>
  <c r="M209" i="1"/>
  <c r="K211" i="1"/>
  <c r="K210" i="1"/>
  <c r="K209" i="1"/>
  <c r="I211" i="1"/>
  <c r="I210" i="1"/>
  <c r="I209" i="1"/>
  <c r="G209" i="1"/>
  <c r="M202" i="1"/>
  <c r="M201" i="1"/>
  <c r="M200" i="1"/>
  <c r="K202" i="1"/>
  <c r="K201" i="1"/>
  <c r="K200" i="1"/>
  <c r="I202" i="1"/>
  <c r="I201" i="1"/>
  <c r="I200" i="1"/>
  <c r="G201" i="1"/>
  <c r="G200" i="1"/>
  <c r="M193" i="1"/>
  <c r="K193" i="1"/>
  <c r="I193" i="1"/>
  <c r="G193" i="1"/>
  <c r="M174" i="1"/>
  <c r="M173" i="1"/>
  <c r="M172" i="1"/>
  <c r="K174" i="1"/>
  <c r="K173" i="1"/>
  <c r="K172" i="1"/>
  <c r="I174" i="1"/>
  <c r="I173" i="1"/>
  <c r="I172" i="1"/>
  <c r="G173" i="1"/>
  <c r="G172" i="1"/>
  <c r="M164" i="1"/>
  <c r="M163" i="1"/>
  <c r="M162" i="1"/>
  <c r="K164" i="1"/>
  <c r="K163" i="1"/>
  <c r="K162" i="1"/>
  <c r="I164" i="1"/>
  <c r="I163" i="1"/>
  <c r="I162" i="1"/>
  <c r="G163" i="1"/>
  <c r="G162" i="1"/>
  <c r="M141" i="1"/>
  <c r="M140" i="1"/>
  <c r="M139" i="1"/>
  <c r="K141" i="1"/>
  <c r="K140" i="1"/>
  <c r="K139" i="1"/>
  <c r="I141" i="1"/>
  <c r="I140" i="1"/>
  <c r="I139" i="1"/>
  <c r="G140" i="1"/>
  <c r="G139" i="1"/>
  <c r="M132" i="1"/>
  <c r="M131" i="1"/>
  <c r="M130" i="1"/>
  <c r="K132" i="1"/>
  <c r="K131" i="1"/>
  <c r="K130" i="1"/>
  <c r="I132" i="1"/>
  <c r="I131" i="1"/>
  <c r="I130" i="1"/>
  <c r="G131" i="1"/>
  <c r="G130" i="1"/>
  <c r="M122" i="1"/>
  <c r="M121" i="1"/>
  <c r="K122" i="1"/>
  <c r="K121" i="1"/>
  <c r="I122" i="1"/>
  <c r="I121" i="1"/>
  <c r="G121" i="1"/>
  <c r="G122" i="1"/>
  <c r="M113" i="1"/>
  <c r="M112" i="1"/>
  <c r="K113" i="1"/>
  <c r="K112" i="1"/>
  <c r="I113" i="1"/>
  <c r="I112" i="1"/>
  <c r="G112" i="1"/>
  <c r="M97" i="1"/>
  <c r="K97" i="1"/>
  <c r="I97" i="1"/>
  <c r="M96" i="1"/>
  <c r="K96" i="1"/>
  <c r="I96" i="1"/>
  <c r="M62" i="1"/>
  <c r="K62" i="1"/>
  <c r="I62" i="1"/>
  <c r="M54" i="1"/>
  <c r="K54" i="1"/>
  <c r="I54" i="1"/>
  <c r="G97" i="1"/>
  <c r="G96" i="1"/>
  <c r="G62" i="1"/>
  <c r="G54" i="1"/>
  <c r="M71" i="1" l="1"/>
  <c r="K71" i="1"/>
  <c r="I71" i="1"/>
  <c r="G71" i="1"/>
  <c r="M63" i="1"/>
  <c r="K63" i="1"/>
  <c r="I63" i="1"/>
  <c r="G63" i="1"/>
  <c r="M56" i="1"/>
  <c r="M55" i="1"/>
  <c r="K56" i="1"/>
  <c r="K55" i="1"/>
  <c r="I56" i="1"/>
  <c r="I55" i="1"/>
  <c r="G56" i="1"/>
  <c r="G55" i="1"/>
  <c r="M45" i="1"/>
  <c r="K45" i="1"/>
  <c r="I45" i="1"/>
  <c r="G45" i="1"/>
  <c r="M36" i="1"/>
  <c r="K36" i="1"/>
  <c r="I36" i="1"/>
  <c r="G36" i="1"/>
  <c r="M26" i="1"/>
  <c r="K26" i="1"/>
  <c r="I26" i="1"/>
  <c r="G26" i="1"/>
  <c r="M18" i="1"/>
  <c r="M17" i="1"/>
  <c r="K18" i="1"/>
  <c r="K20" i="1" s="1"/>
  <c r="K17" i="1"/>
  <c r="I18" i="1"/>
  <c r="I17" i="1"/>
  <c r="G18" i="1"/>
  <c r="G17" i="1"/>
  <c r="M166" i="1"/>
  <c r="K166" i="1"/>
  <c r="I166" i="1"/>
  <c r="M195" i="1"/>
  <c r="K195" i="1"/>
  <c r="I195" i="1"/>
  <c r="M124" i="1"/>
  <c r="K124" i="1"/>
  <c r="I124" i="1"/>
  <c r="L119" i="1"/>
  <c r="J119" i="1"/>
  <c r="H119" i="1"/>
  <c r="F119" i="1"/>
  <c r="M99" i="1"/>
  <c r="K99" i="1"/>
  <c r="I99" i="1"/>
  <c r="G99" i="1"/>
  <c r="L94" i="1"/>
  <c r="J94" i="1"/>
  <c r="H94" i="1"/>
  <c r="M57" i="1"/>
  <c r="K57" i="1"/>
  <c r="L52" i="1"/>
  <c r="J52" i="1"/>
  <c r="H52" i="1"/>
  <c r="F52" i="1"/>
  <c r="M20" i="1"/>
  <c r="G20" i="1" l="1"/>
  <c r="I20" i="1"/>
  <c r="G195" i="1"/>
  <c r="G124" i="1"/>
  <c r="I57" i="1"/>
  <c r="G57" i="1"/>
  <c r="M81" i="1"/>
  <c r="K81" i="1"/>
  <c r="I81" i="1"/>
  <c r="G81" i="1"/>
  <c r="M80" i="1"/>
  <c r="K80" i="1"/>
  <c r="I80" i="1"/>
  <c r="G80" i="1"/>
  <c r="M154" i="1"/>
  <c r="M156" i="1" s="1"/>
  <c r="K154" i="1"/>
  <c r="K156" i="1" s="1"/>
  <c r="I154" i="1"/>
  <c r="I156" i="1" s="1"/>
  <c r="G154" i="1"/>
  <c r="G156" i="1" s="1"/>
  <c r="M88" i="1"/>
  <c r="K88" i="1"/>
  <c r="I88" i="1"/>
  <c r="G88" i="1"/>
  <c r="L219" i="1"/>
  <c r="J219" i="1"/>
  <c r="H219" i="1"/>
  <c r="F219" i="1"/>
  <c r="G210" i="1"/>
  <c r="I212" i="1"/>
  <c r="G211" i="1"/>
  <c r="G202" i="1"/>
  <c r="G203" i="1" s="1"/>
  <c r="M203" i="1"/>
  <c r="K203" i="1"/>
  <c r="M186" i="1"/>
  <c r="K186" i="1"/>
  <c r="I186" i="1"/>
  <c r="G186" i="1"/>
  <c r="M185" i="1"/>
  <c r="K185" i="1"/>
  <c r="I185" i="1"/>
  <c r="G185" i="1"/>
  <c r="M187" i="1"/>
  <c r="K187" i="1"/>
  <c r="I187" i="1"/>
  <c r="G187" i="1"/>
  <c r="I175" i="1"/>
  <c r="G174" i="1"/>
  <c r="G141" i="1"/>
  <c r="G132" i="1"/>
  <c r="G164" i="1"/>
  <c r="G166" i="1" s="1"/>
  <c r="H179" i="1" l="1"/>
  <c r="H222" i="1" s="1"/>
  <c r="I188" i="1"/>
  <c r="K188" i="1"/>
  <c r="K212" i="1"/>
  <c r="M212" i="1"/>
  <c r="K175" i="1"/>
  <c r="J179" i="1" s="1"/>
  <c r="J222" i="1" s="1"/>
  <c r="M188" i="1"/>
  <c r="M175" i="1"/>
  <c r="L179" i="1" s="1"/>
  <c r="L222" i="1" s="1"/>
  <c r="G188" i="1"/>
  <c r="G212" i="1"/>
  <c r="G175" i="1"/>
  <c r="I203" i="1"/>
  <c r="M142" i="1"/>
  <c r="K142" i="1"/>
  <c r="I142" i="1"/>
  <c r="G142" i="1"/>
  <c r="M115" i="1"/>
  <c r="K115" i="1"/>
  <c r="I115" i="1"/>
  <c r="G113" i="1"/>
  <c r="L102" i="1"/>
  <c r="L137" i="1" s="1"/>
  <c r="L86" i="1"/>
  <c r="L78" i="1"/>
  <c r="L69" i="1"/>
  <c r="L60" i="1"/>
  <c r="L43" i="1"/>
  <c r="L34" i="1"/>
  <c r="J102" i="1"/>
  <c r="J145" i="1" s="1"/>
  <c r="J160" i="1" s="1"/>
  <c r="J86" i="1"/>
  <c r="J78" i="1"/>
  <c r="J69" i="1"/>
  <c r="J60" i="1"/>
  <c r="J43" i="1"/>
  <c r="J34" i="1"/>
  <c r="H102" i="1"/>
  <c r="H137" i="1" s="1"/>
  <c r="H86" i="1"/>
  <c r="H78" i="1"/>
  <c r="H69" i="1"/>
  <c r="H60" i="1"/>
  <c r="H43" i="1"/>
  <c r="H34" i="1"/>
  <c r="F102" i="1"/>
  <c r="F137" i="1" s="1"/>
  <c r="F34" i="1"/>
  <c r="F43" i="1"/>
  <c r="F69" i="1" s="1"/>
  <c r="F86" i="1"/>
  <c r="F94" i="1" s="1"/>
  <c r="F78" i="1"/>
  <c r="M89" i="1"/>
  <c r="M90" i="1" s="1"/>
  <c r="K89" i="1"/>
  <c r="K90" i="1" s="1"/>
  <c r="I89" i="1"/>
  <c r="I90" i="1" s="1"/>
  <c r="G89" i="1"/>
  <c r="G90" i="1" s="1"/>
  <c r="M46" i="1"/>
  <c r="M48" i="1" s="1"/>
  <c r="K46" i="1"/>
  <c r="K48" i="1" s="1"/>
  <c r="I46" i="1"/>
  <c r="I48" i="1" s="1"/>
  <c r="G46" i="1"/>
  <c r="G48" i="1" s="1"/>
  <c r="M38" i="1"/>
  <c r="K38" i="1"/>
  <c r="I38" i="1"/>
  <c r="G38" i="1"/>
  <c r="M37" i="1"/>
  <c r="K37" i="1"/>
  <c r="I37" i="1"/>
  <c r="G37" i="1"/>
  <c r="M39" i="1"/>
  <c r="K39" i="1"/>
  <c r="M82" i="1"/>
  <c r="M83" i="1" s="1"/>
  <c r="K82" i="1"/>
  <c r="K83" i="1" s="1"/>
  <c r="I82" i="1"/>
  <c r="I83" i="1" s="1"/>
  <c r="G82" i="1"/>
  <c r="G83" i="1" s="1"/>
  <c r="M73" i="1"/>
  <c r="K73" i="1"/>
  <c r="I73" i="1"/>
  <c r="G73" i="1"/>
  <c r="M72" i="1"/>
  <c r="K72" i="1"/>
  <c r="I72" i="1"/>
  <c r="G72" i="1"/>
  <c r="M74" i="1"/>
  <c r="K74" i="1"/>
  <c r="M64" i="1"/>
  <c r="K64" i="1"/>
  <c r="K65" i="1" s="1"/>
  <c r="I64" i="1"/>
  <c r="G64" i="1"/>
  <c r="M28" i="1"/>
  <c r="M27" i="1"/>
  <c r="K28" i="1"/>
  <c r="K27" i="1"/>
  <c r="K30" i="1" s="1"/>
  <c r="J103" i="1" s="1"/>
  <c r="I28" i="1"/>
  <c r="I27" i="1"/>
  <c r="G28" i="1"/>
  <c r="G27" i="1"/>
  <c r="G30" i="1" s="1"/>
  <c r="J216" i="1" l="1"/>
  <c r="J223" i="1" s="1"/>
  <c r="L216" i="1"/>
  <c r="F216" i="1"/>
  <c r="F223" i="1" s="1"/>
  <c r="H216" i="1"/>
  <c r="H223" i="1" s="1"/>
  <c r="F179" i="1"/>
  <c r="F222" i="1" s="1"/>
  <c r="I133" i="1"/>
  <c r="H146" i="1" s="1"/>
  <c r="H221" i="1" s="1"/>
  <c r="K133" i="1"/>
  <c r="M133" i="1"/>
  <c r="I30" i="1"/>
  <c r="M30" i="1"/>
  <c r="L223" i="1"/>
  <c r="M65" i="1"/>
  <c r="G133" i="1"/>
  <c r="I74" i="1"/>
  <c r="I65" i="1"/>
  <c r="I39" i="1"/>
  <c r="G115" i="1"/>
  <c r="G65" i="1"/>
  <c r="G39" i="1"/>
  <c r="G74" i="1"/>
  <c r="F60" i="1"/>
  <c r="J178" i="1"/>
  <c r="J152" i="1"/>
  <c r="J170" i="1"/>
  <c r="F110" i="1"/>
  <c r="H110" i="1"/>
  <c r="H145" i="1" s="1"/>
  <c r="H160" i="1" s="1"/>
  <c r="H128" i="1"/>
  <c r="J110" i="1"/>
  <c r="J128" i="1"/>
  <c r="L110" i="1"/>
  <c r="L145" i="1" s="1"/>
  <c r="L160" i="1" s="1"/>
  <c r="L128" i="1"/>
  <c r="J137" i="1"/>
  <c r="F103" i="1" l="1"/>
  <c r="H103" i="1"/>
  <c r="L103" i="1"/>
  <c r="L146" i="1"/>
  <c r="L221" i="1" s="1"/>
  <c r="J146" i="1"/>
  <c r="J221" i="1" s="1"/>
  <c r="F146" i="1"/>
  <c r="F221" i="1" s="1"/>
  <c r="J220" i="1"/>
  <c r="J224" i="1" s="1"/>
  <c r="J198" i="1"/>
  <c r="J207" i="1" s="1"/>
  <c r="J183" i="1"/>
  <c r="L178" i="1"/>
  <c r="L152" i="1"/>
  <c r="L170" i="1"/>
  <c r="F145" i="1"/>
  <c r="F160" i="1" s="1"/>
  <c r="F128" i="1"/>
  <c r="H178" i="1"/>
  <c r="H152" i="1"/>
  <c r="H170" i="1"/>
  <c r="J215" i="1" l="1"/>
  <c r="J191" i="1"/>
  <c r="L220" i="1"/>
  <c r="L224" i="1" s="1"/>
  <c r="H220" i="1"/>
  <c r="H224" i="1" s="1"/>
  <c r="H198" i="1"/>
  <c r="H207" i="1" s="1"/>
  <c r="H183" i="1"/>
  <c r="L198" i="1"/>
  <c r="L207" i="1" s="1"/>
  <c r="L183" i="1"/>
  <c r="F178" i="1"/>
  <c r="F152" i="1"/>
  <c r="F170" i="1"/>
  <c r="L215" i="1" l="1"/>
  <c r="L191" i="1"/>
  <c r="H215" i="1"/>
  <c r="H191" i="1"/>
  <c r="F198" i="1"/>
  <c r="F207" i="1" s="1"/>
  <c r="F183" i="1"/>
  <c r="F215" i="1" l="1"/>
  <c r="F191" i="1"/>
  <c r="F220" i="1" l="1"/>
  <c r="F224" i="1" s="1"/>
</calcChain>
</file>

<file path=xl/sharedStrings.xml><?xml version="1.0" encoding="utf-8"?>
<sst xmlns="http://schemas.openxmlformats.org/spreadsheetml/2006/main" count="378" uniqueCount="106">
  <si>
    <t>entre 100 et 150%</t>
  </si>
  <si>
    <t>ou entre 80 et 100%</t>
  </si>
  <si>
    <t>plus de 150%</t>
  </si>
  <si>
    <t>moins de 80%</t>
  </si>
  <si>
    <t>inadapté</t>
  </si>
  <si>
    <t>très évolutif</t>
  </si>
  <si>
    <t>moyennement évolutif</t>
  </si>
  <si>
    <t>peu évolutif</t>
  </si>
  <si>
    <t>trop long</t>
  </si>
  <si>
    <t>peu couteux</t>
  </si>
  <si>
    <t>cher</t>
  </si>
  <si>
    <t>équipement 1</t>
  </si>
  <si>
    <t>réponse</t>
  </si>
  <si>
    <t>équipement 2</t>
  </si>
  <si>
    <t>équipement 3</t>
  </si>
  <si>
    <t>équipement 4</t>
  </si>
  <si>
    <t>Tableau d'aide au choix d'un équipement</t>
  </si>
  <si>
    <t>chaque réponse est pondérée en fonction de l'importance des points considérés</t>
  </si>
  <si>
    <t>note obtenue</t>
  </si>
  <si>
    <t>remplissez les cases en vert / mauve / orange / jaune avec le nom des équipements à comparer</t>
  </si>
  <si>
    <t>adapté</t>
  </si>
  <si>
    <t>légèrement trop compliqué mais supportable</t>
  </si>
  <si>
    <t xml:space="preserve"> </t>
  </si>
  <si>
    <t>pas d'aménagement nécessaire</t>
  </si>
  <si>
    <t>peu d'aménagement nécessaire</t>
  </si>
  <si>
    <t>beaucoup d'aménagements nécessaires</t>
  </si>
  <si>
    <t>robuste</t>
  </si>
  <si>
    <t>solide</t>
  </si>
  <si>
    <t>délicat</t>
  </si>
  <si>
    <t>accessible</t>
  </si>
  <si>
    <t>inaccessible</t>
  </si>
  <si>
    <t>à disposition peu chère</t>
  </si>
  <si>
    <t>non</t>
  </si>
  <si>
    <t>2) Conditions commerciales pour l'acquisition et l'installation (pondération = 30% de la note totale)</t>
  </si>
  <si>
    <t>bon</t>
  </si>
  <si>
    <t>acceptable</t>
  </si>
  <si>
    <t>inacceptable</t>
  </si>
  <si>
    <t>court</t>
  </si>
  <si>
    <t>NOTE "TECHNIQUE" OBTENUE</t>
  </si>
  <si>
    <t>Coût de l'installation : comment est le coût de l'installation ?  (pondération = 25 % de la note pour les conditions commerciales)</t>
  </si>
  <si>
    <t>proche (présence dans la sous région)</t>
  </si>
  <si>
    <t>européenne (couteuse)</t>
  </si>
  <si>
    <t>asiatique (aléatoire en délai et coûts)</t>
  </si>
  <si>
    <t>10 ans et plus</t>
  </si>
  <si>
    <t>entre 2 et 10 ans</t>
  </si>
  <si>
    <t>moins de 2 ans</t>
  </si>
  <si>
    <t>2 ans et plus</t>
  </si>
  <si>
    <t>1 an et moins</t>
  </si>
  <si>
    <t xml:space="preserve">NOTE OBTENUE POUR "CONDITIONS COMMERCIALES" </t>
  </si>
  <si>
    <t xml:space="preserve">NOTE OBTENUE POUR "MAINTENANCE ET GARANTIE" </t>
  </si>
  <si>
    <t>4) Confiance accordable au vendeur (pondération = 10% de la note totale)</t>
  </si>
  <si>
    <t>bonne (vendeur réputé, connu personnellement)</t>
  </si>
  <si>
    <t>moyenne (vendeur connu sur la place mais pas personnellement)</t>
  </si>
  <si>
    <t>pas de confiance (pas connu)</t>
  </si>
  <si>
    <t>oui, une grande expérience</t>
  </si>
  <si>
    <t>une expérience suffisante</t>
  </si>
  <si>
    <t>très peu d'expérience</t>
  </si>
  <si>
    <t>Niveau d'expérience du vendeur : le vendeur a-t-il l'expérience de ce type d'équipement ?  (pondération = 40 % de la note pour confiance accordable au vendeur)</t>
  </si>
  <si>
    <t>Références du vendeur : le vendeur a-t-il des références vérifiables ?  (pondération = 20 % de la note pour confiance accordable au vendeur)</t>
  </si>
  <si>
    <t>oui, de nombreuses</t>
  </si>
  <si>
    <t>aucune ou presque</t>
  </si>
  <si>
    <t xml:space="preserve">NOTE OBTENUE POUR "CONFIANCE DANS LE VENDEUR" </t>
  </si>
  <si>
    <t>RESULTAT FINAL</t>
  </si>
  <si>
    <t xml:space="preserve">NOTE "TECHNIQUE" </t>
  </si>
  <si>
    <t xml:space="preserve">NOTE  "CONDITIONS COMMERCIALES" </t>
  </si>
  <si>
    <t xml:space="preserve">NOTE  "MAINTENANCE ET GARANTIE" </t>
  </si>
  <si>
    <t xml:space="preserve">NOTE "CONFIANCE DANS LE VENDEUR" </t>
  </si>
  <si>
    <t>Garantie de l'équipement : Combien de temps dure la garantie pièces et main d'oeuvre ?  (pondération = 50 % de la note pour maintenance et garantie)</t>
  </si>
  <si>
    <t>quelques unes mais peu</t>
  </si>
  <si>
    <t>oui</t>
  </si>
  <si>
    <t>1) Adaptation technique  (pondération = 45% de la note totale)</t>
  </si>
  <si>
    <t>3) Maintenance et garantie de l'équipement (pondération = 15% de la note totale)</t>
  </si>
  <si>
    <t>Proximité de l'assistance : l'assistance est elle facile d'accès ?  (pondération = 30 % de la note pour maintenance et garantie)</t>
  </si>
  <si>
    <t>le tableau est préprogrammé, il suffit ensuite de cocher la réponse avec un "X" dans la colonne correspondante</t>
  </si>
  <si>
    <t>si vous cochez la ligne en rouge, l'équipement correspondant devra être éliminé du choix à faire</t>
  </si>
  <si>
    <t>Garantie pièces détachées : Combien de temps l'approvisionnement en pièces détachées est-il contractuellement garanti ?  (pondération = 20 % de la note pour maintenance et garantie)</t>
  </si>
  <si>
    <t xml:space="preserve">MODE d'EMPLOI : </t>
  </si>
  <si>
    <t>oui, l'usage est spécifié</t>
  </si>
  <si>
    <t>l'usage est abordé</t>
  </si>
  <si>
    <t>l'usage n'est pas mentionné</t>
  </si>
  <si>
    <t>les consommables sont accessibles librement dans la sous-région</t>
  </si>
  <si>
    <t>la machine peut fonctionner avec d'autres fournisseurs, mais ne peut s'approvisionner que sur le marché  international</t>
  </si>
  <si>
    <t>la machine est totalement captive d'un fournisseur</t>
  </si>
  <si>
    <t>oui, tout à fait</t>
  </si>
  <si>
    <t>insatisfaisante</t>
  </si>
  <si>
    <t>bonnes</t>
  </si>
  <si>
    <t>acceptables</t>
  </si>
  <si>
    <t>inacceptables</t>
  </si>
  <si>
    <t>Délai d'approvisionnement : est-il satisfaisant par rapport au calendrier global d'acquisition prévu ?  (pondération = 15 % de la note pour les conditions commerciales)</t>
  </si>
  <si>
    <t>non identifiée</t>
  </si>
  <si>
    <t>Usage : La machine, telle que présentée par le fournisseur, est-elle bien destinée à l'usage que l'on veut en faire ? (pondération =4% de la note technique)</t>
  </si>
  <si>
    <t>Liens de dépendance aux intrants : la machine est-elle captive d'un fournisseur d'énergie ou de consommables ?  (pondération =7% de la note technique)</t>
  </si>
  <si>
    <t>Niveau de complexité : le niveau de complexité de l'équipement est-il acceptable pour le niveau de compétence de mes salariés ? (pondération = 9% de la note technique)</t>
  </si>
  <si>
    <t>Capacité d'évolution ( équipement multi produits,équipement extensif en capacité) : cet équipement pourra t'il évoluer ?  (pondération = 9% de la note technique)</t>
  </si>
  <si>
    <t>Encombrement :l'équipement s'insère-t-il bien dans l'atelier ? (pondération = 4% de la note technique)</t>
  </si>
  <si>
    <t>Adaptation globale à l'environnement (existance de références) : l'équipementier peut il présenter des équipements équivalents dans la sous-région ? (pondération = 4% de la note technique)</t>
  </si>
  <si>
    <t>Documentation technique : Est-elle compréhensible et suffisamment détaillée (pondération = 9% de la not technique)</t>
  </si>
  <si>
    <t>Robustesse : l'équipement est-il robuste dans les conditions d'utilisation prévues ?  (pondération =18% de la note technique)</t>
  </si>
  <si>
    <t>Capacité : comment l'équipement répond-il à la capacité demandée ?  (pondération =18% de la note technique)</t>
  </si>
  <si>
    <t>Energie nécessaire (puissance électrique, combustible,…) et consommables (piles, emballages,…): l'énergie nécessaire et les consommables nécessaires au fonctionnement sont-ils accessibles ?  (pondération =18% de la note technique)</t>
  </si>
  <si>
    <t>Prix (y compris transport, approche et douanes) : comment est le niveau de prix ?  (pondération =50% de la note pour les conditions commerciales)</t>
  </si>
  <si>
    <t>Conditions de paiement : sont elles acceptables pour l'entreprise ? (pondération = 10% de la note pour les conditions commerciales)</t>
  </si>
  <si>
    <t>Attitude du vendeur : Est-il "écran" entre l'entreprise et le fabricant ?  (pondération = 10 % de la note pour confiance accordable au vendeur)</t>
  </si>
  <si>
    <t>Connaissance du vendeur : Quel niveau de connaissance/confiance a-t-on dans le vendeur ?  (pondération = 30 % de la note pour confiance accordable au vendeur)</t>
  </si>
  <si>
    <t>NOTE GLOBALE / 100</t>
  </si>
  <si>
    <r>
      <t xml:space="preserve">Ce tableau reprend les questions à se poser pour acquérir le bon matériel. </t>
    </r>
    <r>
      <rPr>
        <sz val="11"/>
        <color rgb="FFFF0000"/>
        <rFont val="Calibri"/>
        <family val="2"/>
        <scheme val="minor"/>
      </rPr>
      <t>Faire l'exercice de remplir ce tableau vous aidera grandement pour faire le bon choix de matériel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</si>
</sst>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3"/>
      <color rgb="FF4F81BD"/>
      <name val="Cambria"/>
      <family val="1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rgb="FF4F81BD"/>
      <name val="Arial"/>
      <family val="2"/>
    </font>
    <font>
      <b/>
      <sz val="13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sz val="12"/>
      <name val="Arial"/>
      <family val="2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FD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/>
    <xf numFmtId="0" fontId="0" fillId="0" borderId="1" xfId="0" applyBorder="1"/>
    <xf numFmtId="0" fontId="7" fillId="0" borderId="0" xfId="0" applyFont="1" applyBorder="1"/>
    <xf numFmtId="0" fontId="0" fillId="6" borderId="1" xfId="0" applyFill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indent="15"/>
    </xf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2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0" fillId="7" borderId="0" xfId="0" applyFont="1" applyFill="1" applyAlignment="1">
      <alignment vertical="center"/>
    </xf>
    <xf numFmtId="0" fontId="0" fillId="7" borderId="0" xfId="0" applyFill="1"/>
    <xf numFmtId="0" fontId="9" fillId="7" borderId="0" xfId="0" applyFont="1" applyFill="1" applyAlignment="1">
      <alignment vertical="center"/>
    </xf>
    <xf numFmtId="0" fontId="2" fillId="7" borderId="0" xfId="0" applyFont="1" applyFill="1" applyAlignment="1">
      <alignment horizontal="left" vertical="center" indent="15"/>
    </xf>
    <xf numFmtId="0" fontId="13" fillId="0" borderId="0" xfId="0" applyFo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0" xfId="0" applyFont="1"/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6" fillId="0" borderId="0" xfId="0" applyFont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0" fillId="0" borderId="0" xfId="0" applyBorder="1" applyAlignment="1"/>
    <xf numFmtId="0" fontId="6" fillId="0" borderId="0" xfId="0" applyFont="1" applyBorder="1" applyAlignment="1">
      <alignment vertical="center"/>
    </xf>
    <xf numFmtId="0" fontId="0" fillId="0" borderId="6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D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4"/>
  <sheetViews>
    <sheetView tabSelected="1" view="pageBreakPreview" topLeftCell="A167" zoomScale="60" zoomScaleNormal="100" workbookViewId="0">
      <selection activeCell="O216" sqref="O216"/>
    </sheetView>
  </sheetViews>
  <sheetFormatPr baseColWidth="10" defaultRowHeight="15" x14ac:dyDescent="0.25"/>
  <cols>
    <col min="5" max="5" width="17.42578125" customWidth="1"/>
    <col min="7" max="7" width="15" customWidth="1"/>
    <col min="9" max="9" width="13.28515625" customWidth="1"/>
    <col min="11" max="11" width="14" customWidth="1"/>
    <col min="13" max="13" width="12.42578125" customWidth="1"/>
    <col min="16" max="16" width="12.5703125" customWidth="1"/>
    <col min="17" max="17" width="13.28515625" customWidth="1"/>
  </cols>
  <sheetData>
    <row r="1" spans="1:17" ht="21.75" thickBot="1" x14ac:dyDescent="0.4">
      <c r="G1" s="62" t="s">
        <v>16</v>
      </c>
      <c r="H1" s="63"/>
      <c r="I1" s="63"/>
      <c r="J1" s="63"/>
      <c r="K1" s="63"/>
      <c r="L1" s="64"/>
    </row>
    <row r="3" spans="1:17" x14ac:dyDescent="0.25">
      <c r="A3" t="s">
        <v>105</v>
      </c>
    </row>
    <row r="4" spans="1:17" x14ac:dyDescent="0.25">
      <c r="A4" s="35" t="s">
        <v>76</v>
      </c>
    </row>
    <row r="5" spans="1:17" x14ac:dyDescent="0.25">
      <c r="A5" s="75" t="s">
        <v>17</v>
      </c>
      <c r="B5" s="76"/>
      <c r="C5" s="76"/>
      <c r="D5" s="76"/>
      <c r="E5" s="76"/>
      <c r="F5" s="76"/>
      <c r="G5" s="76"/>
      <c r="H5" s="76"/>
      <c r="I5" s="77"/>
    </row>
    <row r="6" spans="1:17" x14ac:dyDescent="0.25">
      <c r="A6" s="78" t="s">
        <v>19</v>
      </c>
      <c r="B6" s="74"/>
      <c r="C6" s="74"/>
      <c r="D6" s="74"/>
      <c r="E6" s="74"/>
      <c r="F6" s="74"/>
      <c r="G6" s="74"/>
      <c r="H6" s="74"/>
      <c r="I6" s="79"/>
      <c r="Q6" s="73"/>
    </row>
    <row r="7" spans="1:17" x14ac:dyDescent="0.25">
      <c r="A7" s="72" t="s">
        <v>73</v>
      </c>
      <c r="B7" s="36"/>
      <c r="C7" s="36"/>
      <c r="D7" s="36"/>
      <c r="E7" s="36"/>
      <c r="F7" s="36"/>
      <c r="G7" s="36"/>
      <c r="H7" s="36"/>
      <c r="I7" s="37"/>
      <c r="Q7" s="74"/>
    </row>
    <row r="8" spans="1:17" x14ac:dyDescent="0.25">
      <c r="A8" s="38" t="s">
        <v>74</v>
      </c>
      <c r="B8" s="39"/>
      <c r="C8" s="39"/>
      <c r="D8" s="39"/>
      <c r="E8" s="39"/>
      <c r="F8" s="39"/>
      <c r="G8" s="39"/>
      <c r="H8" s="39"/>
      <c r="I8" s="40"/>
      <c r="Q8" s="36"/>
    </row>
    <row r="9" spans="1:17" x14ac:dyDescent="0.25">
      <c r="Q9" s="36"/>
    </row>
    <row r="10" spans="1:17" ht="16.5" x14ac:dyDescent="0.25">
      <c r="A10" s="28" t="s">
        <v>70</v>
      </c>
      <c r="B10" s="29"/>
      <c r="C10" s="29"/>
      <c r="D10" s="29"/>
      <c r="E10" s="29"/>
      <c r="F10" s="29"/>
      <c r="G10" s="29"/>
    </row>
    <row r="12" spans="1:17" ht="15.75" x14ac:dyDescent="0.25">
      <c r="A12" s="6" t="s">
        <v>90</v>
      </c>
    </row>
    <row r="14" spans="1:17" ht="15.75" thickBot="1" x14ac:dyDescent="0.3">
      <c r="F14" s="57" t="s">
        <v>11</v>
      </c>
      <c r="G14" s="58"/>
      <c r="H14" s="59" t="s">
        <v>13</v>
      </c>
      <c r="I14" s="59"/>
      <c r="J14" s="59" t="s">
        <v>14</v>
      </c>
      <c r="K14" s="59"/>
      <c r="L14" s="59" t="s">
        <v>15</v>
      </c>
      <c r="M14" s="59"/>
    </row>
    <row r="15" spans="1:17" ht="15.75" thickBot="1" x14ac:dyDescent="0.3">
      <c r="F15" s="49"/>
      <c r="G15" s="50"/>
      <c r="H15" s="51"/>
      <c r="I15" s="52"/>
      <c r="J15" s="53"/>
      <c r="K15" s="54"/>
      <c r="L15" s="55"/>
      <c r="M15" s="56"/>
    </row>
    <row r="16" spans="1:17" x14ac:dyDescent="0.25">
      <c r="F16" s="14" t="s">
        <v>12</v>
      </c>
      <c r="G16" s="14" t="s">
        <v>18</v>
      </c>
      <c r="H16" s="14" t="s">
        <v>12</v>
      </c>
      <c r="I16" s="14" t="s">
        <v>18</v>
      </c>
      <c r="J16" s="14" t="s">
        <v>12</v>
      </c>
      <c r="K16" s="14" t="s">
        <v>18</v>
      </c>
      <c r="L16" s="14" t="s">
        <v>12</v>
      </c>
      <c r="M16" s="14" t="s">
        <v>18</v>
      </c>
    </row>
    <row r="17" spans="1:14" x14ac:dyDescent="0.25">
      <c r="D17" s="65" t="s">
        <v>77</v>
      </c>
      <c r="E17" s="66"/>
      <c r="F17" s="15"/>
      <c r="G17" s="13">
        <f>IF(F17="x",2,0)</f>
        <v>0</v>
      </c>
      <c r="H17" s="15"/>
      <c r="I17" s="13">
        <f>IF(H17="x",2,0)</f>
        <v>0</v>
      </c>
      <c r="J17" s="15"/>
      <c r="K17" s="13">
        <f>IF(J17="x",2,0)</f>
        <v>0</v>
      </c>
      <c r="L17" s="15"/>
      <c r="M17" s="13">
        <f>IF(L17="x",2,0)</f>
        <v>0</v>
      </c>
    </row>
    <row r="18" spans="1:14" x14ac:dyDescent="0.25">
      <c r="D18" s="65" t="s">
        <v>78</v>
      </c>
      <c r="E18" s="66"/>
      <c r="F18" s="15"/>
      <c r="G18" s="13">
        <f>IF(F18="x",1,0)</f>
        <v>0</v>
      </c>
      <c r="H18" s="15"/>
      <c r="I18" s="13">
        <f>IF(H18="x",1,0)</f>
        <v>0</v>
      </c>
      <c r="J18" s="15"/>
      <c r="K18" s="13">
        <f>IF(J18="x",1,0)</f>
        <v>0</v>
      </c>
      <c r="L18" s="15"/>
      <c r="M18" s="13">
        <f>IF(L18="x",1,0)</f>
        <v>0</v>
      </c>
    </row>
    <row r="19" spans="1:14" x14ac:dyDescent="0.25">
      <c r="C19" s="69" t="s">
        <v>79</v>
      </c>
      <c r="D19" s="69"/>
      <c r="E19" s="70"/>
      <c r="F19" s="15"/>
      <c r="G19" s="13"/>
      <c r="H19" s="15"/>
      <c r="I19" s="13"/>
      <c r="J19" s="15"/>
      <c r="K19" s="13"/>
      <c r="L19" s="15"/>
      <c r="M19" s="13"/>
    </row>
    <row r="20" spans="1:14" x14ac:dyDescent="0.25">
      <c r="A20" s="3"/>
      <c r="D20" s="11"/>
      <c r="F20" s="23"/>
      <c r="G20" s="23">
        <f>SUM(G17:G19)</f>
        <v>0</v>
      </c>
      <c r="H20" s="23"/>
      <c r="I20" s="23">
        <f>SUM(I17:I19)</f>
        <v>0</v>
      </c>
      <c r="J20" s="23"/>
      <c r="K20" s="23">
        <f>SUM(K17:K19)</f>
        <v>0</v>
      </c>
      <c r="L20" s="23"/>
      <c r="M20" s="23">
        <f>SUM(M17:M19)</f>
        <v>0</v>
      </c>
    </row>
    <row r="21" spans="1:14" ht="15.75" x14ac:dyDescent="0.25">
      <c r="A21" s="6" t="s">
        <v>98</v>
      </c>
    </row>
    <row r="22" spans="1:14" x14ac:dyDescent="0.25">
      <c r="A22" s="2"/>
    </row>
    <row r="23" spans="1:14" ht="15.75" thickBot="1" x14ac:dyDescent="0.3">
      <c r="F23" s="57" t="s">
        <v>11</v>
      </c>
      <c r="G23" s="58"/>
      <c r="H23" s="59" t="s">
        <v>13</v>
      </c>
      <c r="I23" s="59"/>
      <c r="J23" s="59" t="s">
        <v>14</v>
      </c>
      <c r="K23" s="59"/>
      <c r="L23" s="59" t="s">
        <v>15</v>
      </c>
      <c r="M23" s="59"/>
    </row>
    <row r="24" spans="1:14" ht="15.75" thickBot="1" x14ac:dyDescent="0.3">
      <c r="F24" s="49"/>
      <c r="G24" s="50"/>
      <c r="H24" s="51"/>
      <c r="I24" s="52"/>
      <c r="J24" s="53"/>
      <c r="K24" s="54"/>
      <c r="L24" s="55"/>
      <c r="M24" s="56"/>
    </row>
    <row r="25" spans="1:14" x14ac:dyDescent="0.25">
      <c r="A25" s="7"/>
      <c r="F25" s="14" t="s">
        <v>12</v>
      </c>
      <c r="G25" s="14" t="s">
        <v>18</v>
      </c>
      <c r="H25" s="14" t="s">
        <v>12</v>
      </c>
      <c r="I25" s="14" t="s">
        <v>18</v>
      </c>
      <c r="J25" s="14" t="s">
        <v>12</v>
      </c>
      <c r="K25" s="14" t="s">
        <v>18</v>
      </c>
      <c r="L25" s="14" t="s">
        <v>12</v>
      </c>
      <c r="M25" s="14" t="s">
        <v>18</v>
      </c>
    </row>
    <row r="26" spans="1:14" x14ac:dyDescent="0.25">
      <c r="D26" s="10" t="s">
        <v>0</v>
      </c>
      <c r="E26" s="2"/>
      <c r="F26" s="15"/>
      <c r="G26" s="13">
        <f>IF(F26="x",8,0)</f>
        <v>0</v>
      </c>
      <c r="H26" s="15"/>
      <c r="I26" s="13">
        <f>IF(H26="x",8,0)</f>
        <v>0</v>
      </c>
      <c r="J26" s="15"/>
      <c r="K26" s="13">
        <f>IF(J26="x",8,0)</f>
        <v>0</v>
      </c>
      <c r="L26" s="15"/>
      <c r="M26" s="13">
        <f>IF(L26="x",8,0)</f>
        <v>0</v>
      </c>
    </row>
    <row r="27" spans="1:14" x14ac:dyDescent="0.25">
      <c r="D27" s="10" t="s">
        <v>1</v>
      </c>
      <c r="F27" s="15"/>
      <c r="G27" s="13">
        <f>IF(F27="x",3,0)</f>
        <v>0</v>
      </c>
      <c r="H27" s="15"/>
      <c r="I27" s="13">
        <f>IF(H27="x",3,0)</f>
        <v>0</v>
      </c>
      <c r="J27" s="15"/>
      <c r="K27" s="13">
        <f>IF(J27="x",3,0)</f>
        <v>0</v>
      </c>
      <c r="L27" s="15"/>
      <c r="M27" s="13">
        <f>IF(L27="x",3,0)</f>
        <v>0</v>
      </c>
    </row>
    <row r="28" spans="1:14" x14ac:dyDescent="0.25">
      <c r="D28" s="10" t="s">
        <v>2</v>
      </c>
      <c r="E28" s="2"/>
      <c r="F28" s="15"/>
      <c r="G28" s="13">
        <f>IF(F28="x",0,0)</f>
        <v>0</v>
      </c>
      <c r="H28" s="15"/>
      <c r="I28" s="13">
        <f>IF(H28="x",0,0)</f>
        <v>0</v>
      </c>
      <c r="J28" s="15"/>
      <c r="K28" s="13">
        <f>IF(J28="x",0,0)</f>
        <v>0</v>
      </c>
      <c r="L28" s="15"/>
      <c r="M28" s="13">
        <f>IF(L28="x",0,0)</f>
        <v>0</v>
      </c>
    </row>
    <row r="29" spans="1:14" x14ac:dyDescent="0.25">
      <c r="D29" s="11" t="s">
        <v>3</v>
      </c>
      <c r="F29" s="15"/>
      <c r="G29" s="13"/>
      <c r="H29" s="15"/>
      <c r="I29" s="13"/>
      <c r="J29" s="15"/>
      <c r="K29" s="13"/>
      <c r="L29" s="15"/>
      <c r="M29" s="13"/>
    </row>
    <row r="30" spans="1:14" x14ac:dyDescent="0.25">
      <c r="D30" s="11"/>
      <c r="F30" s="23"/>
      <c r="G30" s="23">
        <f>SUM(G26:G29)</f>
        <v>0</v>
      </c>
      <c r="H30" s="23"/>
      <c r="I30" s="23">
        <f>SUM(I26:I29)</f>
        <v>0</v>
      </c>
      <c r="J30" s="23"/>
      <c r="K30" s="23">
        <f>SUM(K26:K29)</f>
        <v>0</v>
      </c>
      <c r="L30" s="23"/>
      <c r="M30" s="23">
        <f>SUM(M26:M29)</f>
        <v>0</v>
      </c>
      <c r="N30" s="20"/>
    </row>
    <row r="31" spans="1:14" ht="15.75" x14ac:dyDescent="0.25">
      <c r="A31" s="6" t="s">
        <v>97</v>
      </c>
      <c r="N31" s="20"/>
    </row>
    <row r="32" spans="1:14" x14ac:dyDescent="0.25">
      <c r="A32" s="2"/>
      <c r="N32" s="20"/>
    </row>
    <row r="33" spans="1:15" ht="15.75" thickBot="1" x14ac:dyDescent="0.3">
      <c r="F33" s="57" t="s">
        <v>11</v>
      </c>
      <c r="G33" s="58"/>
      <c r="H33" s="59" t="s">
        <v>13</v>
      </c>
      <c r="I33" s="59"/>
      <c r="J33" s="59" t="s">
        <v>14</v>
      </c>
      <c r="K33" s="59"/>
      <c r="L33" s="59" t="s">
        <v>15</v>
      </c>
      <c r="M33" s="59"/>
      <c r="N33" s="20"/>
    </row>
    <row r="34" spans="1:15" ht="15.75" thickBot="1" x14ac:dyDescent="0.3">
      <c r="F34" s="49">
        <f>F24</f>
        <v>0</v>
      </c>
      <c r="G34" s="50"/>
      <c r="H34" s="51">
        <f>H24</f>
        <v>0</v>
      </c>
      <c r="I34" s="52"/>
      <c r="J34" s="53">
        <f>J24</f>
        <v>0</v>
      </c>
      <c r="K34" s="54"/>
      <c r="L34" s="55">
        <f>L24</f>
        <v>0</v>
      </c>
      <c r="M34" s="56"/>
      <c r="N34" s="20"/>
    </row>
    <row r="35" spans="1:15" x14ac:dyDescent="0.25">
      <c r="A35" s="7"/>
      <c r="F35" s="14" t="s">
        <v>12</v>
      </c>
      <c r="G35" s="14" t="s">
        <v>18</v>
      </c>
      <c r="H35" s="14" t="s">
        <v>12</v>
      </c>
      <c r="I35" s="14" t="s">
        <v>18</v>
      </c>
      <c r="J35" s="14" t="s">
        <v>12</v>
      </c>
      <c r="K35" s="14" t="s">
        <v>18</v>
      </c>
      <c r="L35" s="14" t="s">
        <v>12</v>
      </c>
      <c r="M35" s="14" t="s">
        <v>18</v>
      </c>
      <c r="N35" s="20"/>
    </row>
    <row r="36" spans="1:15" x14ac:dyDescent="0.25">
      <c r="E36" s="10" t="s">
        <v>26</v>
      </c>
      <c r="F36" s="15"/>
      <c r="G36" s="13">
        <f>IF(F36="x",8,0)</f>
        <v>0</v>
      </c>
      <c r="H36" s="15"/>
      <c r="I36" s="13">
        <f>IF(H36="x",8,0)</f>
        <v>0</v>
      </c>
      <c r="J36" s="15"/>
      <c r="K36" s="13">
        <f>IF(J36="x",8,0)</f>
        <v>0</v>
      </c>
      <c r="L36" s="15"/>
      <c r="M36" s="13">
        <f>IF(L36="x",8,0)</f>
        <v>0</v>
      </c>
      <c r="N36" s="20"/>
    </row>
    <row r="37" spans="1:15" x14ac:dyDescent="0.25">
      <c r="E37" s="10" t="s">
        <v>27</v>
      </c>
      <c r="F37" s="15"/>
      <c r="G37" s="13">
        <f>IF(F37="x",3,0)</f>
        <v>0</v>
      </c>
      <c r="H37" s="15"/>
      <c r="I37" s="13">
        <f>IF(H37="x",3,0)</f>
        <v>0</v>
      </c>
      <c r="J37" s="15"/>
      <c r="K37" s="13">
        <f>IF(J37="x",3,0)</f>
        <v>0</v>
      </c>
      <c r="L37" s="15"/>
      <c r="M37" s="13">
        <f>IF(L37="x",3,0)</f>
        <v>0</v>
      </c>
      <c r="N37" s="20"/>
    </row>
    <row r="38" spans="1:15" x14ac:dyDescent="0.25">
      <c r="E38" s="10" t="s">
        <v>28</v>
      </c>
      <c r="F38" s="15"/>
      <c r="G38" s="13">
        <f>IF(F38="x",0,0)</f>
        <v>0</v>
      </c>
      <c r="H38" s="15"/>
      <c r="I38" s="13">
        <f>IF(H38="x",0,0)</f>
        <v>0</v>
      </c>
      <c r="J38" s="15"/>
      <c r="K38" s="13">
        <f>IF(J38="x",0,0)</f>
        <v>0</v>
      </c>
      <c r="L38" s="15"/>
      <c r="M38" s="13">
        <f>IF(L38="x",0,0)</f>
        <v>0</v>
      </c>
      <c r="N38" s="20"/>
    </row>
    <row r="39" spans="1:15" x14ac:dyDescent="0.25">
      <c r="E39" s="10"/>
      <c r="F39" s="23"/>
      <c r="G39" s="23">
        <f>SUM(G36:G38)</f>
        <v>0</v>
      </c>
      <c r="H39" s="23"/>
      <c r="I39" s="23">
        <f>SUM(I36:I38)</f>
        <v>0</v>
      </c>
      <c r="J39" s="23"/>
      <c r="K39" s="23">
        <f>SUM(K36:K38)</f>
        <v>0</v>
      </c>
      <c r="L39" s="23"/>
      <c r="M39" s="23">
        <f>SUM(M36:M38)</f>
        <v>0</v>
      </c>
      <c r="N39" s="20"/>
    </row>
    <row r="40" spans="1:15" ht="36" customHeight="1" x14ac:dyDescent="0.25">
      <c r="A40" s="71" t="s">
        <v>99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x14ac:dyDescent="0.25">
      <c r="A41" s="2"/>
      <c r="N41" s="20"/>
    </row>
    <row r="42" spans="1:15" ht="15.75" thickBot="1" x14ac:dyDescent="0.3">
      <c r="F42" s="57" t="s">
        <v>11</v>
      </c>
      <c r="G42" s="58"/>
      <c r="H42" s="59" t="s">
        <v>13</v>
      </c>
      <c r="I42" s="59"/>
      <c r="J42" s="59" t="s">
        <v>14</v>
      </c>
      <c r="K42" s="59"/>
      <c r="L42" s="59" t="s">
        <v>15</v>
      </c>
      <c r="M42" s="59"/>
      <c r="N42" s="20"/>
    </row>
    <row r="43" spans="1:15" ht="15.75" thickBot="1" x14ac:dyDescent="0.3">
      <c r="F43" s="49">
        <f>F24</f>
        <v>0</v>
      </c>
      <c r="G43" s="50"/>
      <c r="H43" s="51">
        <f>H24</f>
        <v>0</v>
      </c>
      <c r="I43" s="52"/>
      <c r="J43" s="53">
        <f>J24</f>
        <v>0</v>
      </c>
      <c r="K43" s="54"/>
      <c r="L43" s="55">
        <f>L24</f>
        <v>0</v>
      </c>
      <c r="M43" s="56"/>
      <c r="N43" s="20"/>
    </row>
    <row r="44" spans="1:15" x14ac:dyDescent="0.25">
      <c r="A44" s="7"/>
      <c r="F44" s="14" t="s">
        <v>12</v>
      </c>
      <c r="G44" s="14" t="s">
        <v>18</v>
      </c>
      <c r="H44" s="14" t="s">
        <v>12</v>
      </c>
      <c r="I44" s="14" t="s">
        <v>18</v>
      </c>
      <c r="J44" s="14" t="s">
        <v>12</v>
      </c>
      <c r="K44" s="14" t="s">
        <v>18</v>
      </c>
      <c r="L44" s="14" t="s">
        <v>12</v>
      </c>
      <c r="M44" s="14" t="s">
        <v>18</v>
      </c>
      <c r="N44" s="20"/>
    </row>
    <row r="45" spans="1:15" x14ac:dyDescent="0.25">
      <c r="D45" s="10" t="s">
        <v>31</v>
      </c>
      <c r="E45" s="2"/>
      <c r="F45" s="15"/>
      <c r="G45" s="13">
        <f>IF(F45="x",8,0)</f>
        <v>0</v>
      </c>
      <c r="H45" s="15"/>
      <c r="I45" s="13">
        <f>IF(H45="x",8,0)</f>
        <v>0</v>
      </c>
      <c r="J45" s="15"/>
      <c r="K45" s="13">
        <f>IF(J45="x",8,0)</f>
        <v>0</v>
      </c>
      <c r="L45" s="15"/>
      <c r="M45" s="13">
        <f>IF(L45="x",8,0)</f>
        <v>0</v>
      </c>
      <c r="N45" s="20"/>
    </row>
    <row r="46" spans="1:15" x14ac:dyDescent="0.25">
      <c r="D46" s="10" t="s">
        <v>29</v>
      </c>
      <c r="F46" s="15"/>
      <c r="G46" s="13">
        <f>IF(F46="x",3,0)</f>
        <v>0</v>
      </c>
      <c r="H46" s="15"/>
      <c r="I46" s="13">
        <f>IF(H46="x",3,0)</f>
        <v>0</v>
      </c>
      <c r="J46" s="15"/>
      <c r="K46" s="13">
        <f>IF(J46="x",3,0)</f>
        <v>0</v>
      </c>
      <c r="L46" s="15"/>
      <c r="M46" s="13">
        <f>IF(L46="x",3,0)</f>
        <v>0</v>
      </c>
      <c r="N46" s="20"/>
    </row>
    <row r="47" spans="1:15" x14ac:dyDescent="0.25">
      <c r="D47" s="11" t="s">
        <v>30</v>
      </c>
      <c r="E47" s="2"/>
      <c r="F47" s="15"/>
      <c r="G47" s="13"/>
      <c r="H47" s="15"/>
      <c r="I47" s="13"/>
      <c r="J47" s="15"/>
      <c r="K47" s="13"/>
      <c r="L47" s="15"/>
      <c r="M47" s="13"/>
      <c r="N47" s="20"/>
    </row>
    <row r="48" spans="1:15" x14ac:dyDescent="0.25">
      <c r="D48" s="11"/>
      <c r="E48" s="2"/>
      <c r="G48">
        <f>SUM(G45:G47)</f>
        <v>0</v>
      </c>
      <c r="I48">
        <f>SUM(I45:I47)</f>
        <v>0</v>
      </c>
      <c r="K48">
        <f>SUM(K45:K47)</f>
        <v>0</v>
      </c>
      <c r="M48">
        <f>SUM(M45:M47)</f>
        <v>0</v>
      </c>
      <c r="N48" s="20"/>
    </row>
    <row r="49" spans="1:15" ht="15.75" x14ac:dyDescent="0.25">
      <c r="A49" s="6" t="s">
        <v>91</v>
      </c>
      <c r="D49" s="11"/>
      <c r="F49" s="12"/>
      <c r="G49" s="12"/>
      <c r="H49" s="12"/>
      <c r="I49" s="12"/>
      <c r="J49" s="12"/>
      <c r="K49" s="12"/>
      <c r="L49" s="12"/>
      <c r="M49" s="12"/>
    </row>
    <row r="50" spans="1:15" x14ac:dyDescent="0.25">
      <c r="D50" s="11"/>
      <c r="F50" s="12"/>
      <c r="G50" s="12"/>
      <c r="H50" s="12"/>
      <c r="I50" s="12"/>
      <c r="J50" s="12"/>
      <c r="K50" s="12"/>
      <c r="L50" s="12"/>
      <c r="M50" s="12"/>
    </row>
    <row r="51" spans="1:15" ht="15.75" thickBot="1" x14ac:dyDescent="0.3">
      <c r="F51" s="57" t="s">
        <v>11</v>
      </c>
      <c r="G51" s="58"/>
      <c r="H51" s="59" t="s">
        <v>13</v>
      </c>
      <c r="I51" s="59"/>
      <c r="J51" s="59" t="s">
        <v>14</v>
      </c>
      <c r="K51" s="59"/>
      <c r="L51" s="59" t="s">
        <v>15</v>
      </c>
      <c r="M51" s="59"/>
    </row>
    <row r="52" spans="1:15" ht="15.75" thickBot="1" x14ac:dyDescent="0.3">
      <c r="F52" s="49">
        <f>U38</f>
        <v>0</v>
      </c>
      <c r="G52" s="50"/>
      <c r="H52" s="51">
        <f>W38</f>
        <v>0</v>
      </c>
      <c r="I52" s="52"/>
      <c r="J52" s="53">
        <f>Y38</f>
        <v>0</v>
      </c>
      <c r="K52" s="54"/>
      <c r="L52" s="55">
        <f>AA38</f>
        <v>0</v>
      </c>
      <c r="M52" s="56"/>
    </row>
    <row r="53" spans="1:15" x14ac:dyDescent="0.25">
      <c r="F53" s="14" t="s">
        <v>12</v>
      </c>
      <c r="G53" s="14" t="s">
        <v>18</v>
      </c>
      <c r="H53" s="14" t="s">
        <v>12</v>
      </c>
      <c r="I53" s="14" t="s">
        <v>18</v>
      </c>
      <c r="J53" s="14" t="s">
        <v>12</v>
      </c>
      <c r="K53" s="14" t="s">
        <v>18</v>
      </c>
      <c r="L53" s="14" t="s">
        <v>12</v>
      </c>
      <c r="M53" s="14" t="s">
        <v>18</v>
      </c>
    </row>
    <row r="54" spans="1:15" ht="30" customHeight="1" x14ac:dyDescent="0.25">
      <c r="A54" s="67" t="s">
        <v>80</v>
      </c>
      <c r="B54" s="67"/>
      <c r="C54" s="67"/>
      <c r="D54" s="67"/>
      <c r="E54" s="68"/>
      <c r="F54" s="15"/>
      <c r="G54" s="13">
        <f>IF(F54="x",3,0)</f>
        <v>0</v>
      </c>
      <c r="H54" s="15"/>
      <c r="I54" s="13">
        <f>IF(H54="x",3,0)</f>
        <v>0</v>
      </c>
      <c r="J54" s="15"/>
      <c r="K54" s="13">
        <f>IF(J54="x",3,0)</f>
        <v>0</v>
      </c>
      <c r="L54" s="15"/>
      <c r="M54" s="13">
        <f>IF(L54="x",3,0)</f>
        <v>0</v>
      </c>
    </row>
    <row r="55" spans="1:15" ht="36.75" customHeight="1" x14ac:dyDescent="0.25">
      <c r="A55" s="67" t="s">
        <v>81</v>
      </c>
      <c r="B55" s="67"/>
      <c r="C55" s="67"/>
      <c r="D55" s="67"/>
      <c r="E55" s="68"/>
      <c r="F55" s="15"/>
      <c r="G55" s="13">
        <f>IF(F55="x",1,0)</f>
        <v>0</v>
      </c>
      <c r="H55" s="15"/>
      <c r="I55" s="13">
        <f>IF(H55="x",1,0)</f>
        <v>0</v>
      </c>
      <c r="J55" s="15"/>
      <c r="K55" s="13">
        <f>IF(J55="x",1,0)</f>
        <v>0</v>
      </c>
      <c r="L55" s="15"/>
      <c r="M55" s="13">
        <f>IF(L55="x",1,0)</f>
        <v>0</v>
      </c>
    </row>
    <row r="56" spans="1:15" x14ac:dyDescent="0.25">
      <c r="A56" s="67" t="s">
        <v>82</v>
      </c>
      <c r="B56" s="67"/>
      <c r="C56" s="67"/>
      <c r="D56" s="67"/>
      <c r="E56" s="68"/>
      <c r="F56" s="15"/>
      <c r="G56" s="13">
        <f>IF(F56="x",0,0)</f>
        <v>0</v>
      </c>
      <c r="H56" s="15"/>
      <c r="I56" s="13">
        <f>IF(H56="x",0,0)</f>
        <v>0</v>
      </c>
      <c r="J56" s="15"/>
      <c r="K56" s="13">
        <f>IF(J56="x",0,0)</f>
        <v>0</v>
      </c>
      <c r="L56" s="15"/>
      <c r="M56" s="13">
        <f>IF(L56="x",0,0)</f>
        <v>0</v>
      </c>
    </row>
    <row r="57" spans="1:15" x14ac:dyDescent="0.25">
      <c r="D57" s="11"/>
      <c r="F57" s="12"/>
      <c r="G57" s="12">
        <f>SUM(G54:G56)</f>
        <v>0</v>
      </c>
      <c r="H57" s="12"/>
      <c r="I57" s="12">
        <f>SUM(I54:I56)</f>
        <v>0</v>
      </c>
      <c r="J57" s="12"/>
      <c r="K57" s="12">
        <f>SUM(K54:K56)</f>
        <v>0</v>
      </c>
      <c r="L57" s="12"/>
      <c r="M57" s="12">
        <f>SUM(M54:M56)</f>
        <v>0</v>
      </c>
    </row>
    <row r="58" spans="1:15" ht="38.25" customHeight="1" x14ac:dyDescent="0.25">
      <c r="A58" s="71" t="s">
        <v>92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5.75" thickBot="1" x14ac:dyDescent="0.3">
      <c r="A59" s="2"/>
      <c r="F59" s="57" t="s">
        <v>11</v>
      </c>
      <c r="G59" s="58"/>
      <c r="H59" s="59" t="s">
        <v>13</v>
      </c>
      <c r="I59" s="59"/>
      <c r="J59" s="59" t="s">
        <v>14</v>
      </c>
      <c r="K59" s="59"/>
      <c r="L59" s="59" t="s">
        <v>15</v>
      </c>
      <c r="M59" s="59"/>
    </row>
    <row r="60" spans="1:15" ht="15.75" thickBot="1" x14ac:dyDescent="0.3">
      <c r="A60" s="2"/>
      <c r="F60" s="49">
        <f>F43</f>
        <v>0</v>
      </c>
      <c r="G60" s="50"/>
      <c r="H60" s="51">
        <f>H24</f>
        <v>0</v>
      </c>
      <c r="I60" s="52"/>
      <c r="J60" s="53">
        <f>J24</f>
        <v>0</v>
      </c>
      <c r="K60" s="54"/>
      <c r="L60" s="55">
        <f>L24</f>
        <v>0</v>
      </c>
      <c r="M60" s="56"/>
    </row>
    <row r="61" spans="1:15" x14ac:dyDescent="0.25">
      <c r="A61" s="2"/>
      <c r="F61" s="14" t="s">
        <v>12</v>
      </c>
      <c r="G61" s="14" t="s">
        <v>18</v>
      </c>
      <c r="H61" s="14" t="s">
        <v>12</v>
      </c>
      <c r="I61" s="14" t="s">
        <v>18</v>
      </c>
      <c r="J61" s="14" t="s">
        <v>12</v>
      </c>
      <c r="K61" s="14" t="s">
        <v>18</v>
      </c>
      <c r="L61" s="14" t="s">
        <v>12</v>
      </c>
      <c r="M61" s="14" t="s">
        <v>18</v>
      </c>
    </row>
    <row r="62" spans="1:15" x14ac:dyDescent="0.25">
      <c r="A62" s="2"/>
      <c r="C62" s="65" t="s">
        <v>20</v>
      </c>
      <c r="D62" s="65"/>
      <c r="E62" s="66"/>
      <c r="F62" s="15"/>
      <c r="G62" s="13">
        <f>IF(F62="x",4,0)</f>
        <v>0</v>
      </c>
      <c r="H62" s="15"/>
      <c r="I62" s="13">
        <f>IF(H62="x",4,0)</f>
        <v>0</v>
      </c>
      <c r="J62" s="15"/>
      <c r="K62" s="13">
        <f>IF(J62="x",4,0)</f>
        <v>0</v>
      </c>
      <c r="L62" s="15"/>
      <c r="M62" s="13">
        <f>IF(L62="x",4,0)</f>
        <v>0</v>
      </c>
    </row>
    <row r="63" spans="1:15" ht="33.75" customHeight="1" x14ac:dyDescent="0.25">
      <c r="A63" s="2"/>
      <c r="B63" s="2"/>
      <c r="C63" s="60" t="s">
        <v>21</v>
      </c>
      <c r="D63" s="60"/>
      <c r="E63" s="61"/>
      <c r="F63" s="15"/>
      <c r="G63" s="13">
        <f>IF(F63="x",2,0)</f>
        <v>0</v>
      </c>
      <c r="H63" s="15"/>
      <c r="I63" s="13">
        <f>IF(H63="x",2,0)</f>
        <v>0</v>
      </c>
      <c r="J63" s="15"/>
      <c r="K63" s="13">
        <f>IF(J63="x",2,0)</f>
        <v>0</v>
      </c>
      <c r="L63" s="15"/>
      <c r="M63" s="13">
        <f>IF(L63="x",2,0)</f>
        <v>0</v>
      </c>
    </row>
    <row r="64" spans="1:15" x14ac:dyDescent="0.25">
      <c r="A64" s="2"/>
      <c r="C64" s="65" t="s">
        <v>4</v>
      </c>
      <c r="D64" s="65"/>
      <c r="E64" s="66"/>
      <c r="F64" s="15"/>
      <c r="G64" s="13">
        <f>IF(F64="x",0,0)</f>
        <v>0</v>
      </c>
      <c r="H64" s="15"/>
      <c r="I64" s="13">
        <f>IF(H64="x",0,0)</f>
        <v>0</v>
      </c>
      <c r="J64" s="15"/>
      <c r="K64" s="13">
        <f>IF(J64="x",0,0)</f>
        <v>0</v>
      </c>
      <c r="L64" s="15"/>
      <c r="M64" s="13">
        <f>IF(L64="x",0,0)</f>
        <v>0</v>
      </c>
    </row>
    <row r="65" spans="1:13" s="20" customFormat="1" x14ac:dyDescent="0.25">
      <c r="A65" s="19"/>
      <c r="C65" s="21"/>
      <c r="D65" s="21"/>
      <c r="E65" s="22"/>
      <c r="F65" s="23"/>
      <c r="G65" s="23">
        <f>SUM(G62:G64)</f>
        <v>0</v>
      </c>
      <c r="H65" s="23"/>
      <c r="I65" s="23">
        <f>SUM(I62:I64)</f>
        <v>0</v>
      </c>
      <c r="J65" s="23"/>
      <c r="K65" s="23">
        <f>SUM(K62:K64)</f>
        <v>0</v>
      </c>
      <c r="L65" s="23"/>
      <c r="M65" s="23">
        <f>SUM(M62:M64)</f>
        <v>0</v>
      </c>
    </row>
    <row r="66" spans="1:13" ht="15.75" x14ac:dyDescent="0.25">
      <c r="A66" s="18" t="s">
        <v>93</v>
      </c>
    </row>
    <row r="67" spans="1:13" x14ac:dyDescent="0.25">
      <c r="A67" s="2"/>
    </row>
    <row r="68" spans="1:13" ht="15.75" thickBot="1" x14ac:dyDescent="0.3">
      <c r="A68" s="2"/>
      <c r="F68" s="57" t="s">
        <v>11</v>
      </c>
      <c r="G68" s="58"/>
      <c r="H68" s="59" t="s">
        <v>13</v>
      </c>
      <c r="I68" s="59"/>
      <c r="J68" s="59" t="s">
        <v>14</v>
      </c>
      <c r="K68" s="59"/>
      <c r="L68" s="59" t="s">
        <v>15</v>
      </c>
      <c r="M68" s="59"/>
    </row>
    <row r="69" spans="1:13" ht="15.75" thickBot="1" x14ac:dyDescent="0.3">
      <c r="A69" s="2"/>
      <c r="F69" s="49">
        <f>F43</f>
        <v>0</v>
      </c>
      <c r="G69" s="50"/>
      <c r="H69" s="51">
        <f>H24</f>
        <v>0</v>
      </c>
      <c r="I69" s="52"/>
      <c r="J69" s="53">
        <f>J24</f>
        <v>0</v>
      </c>
      <c r="K69" s="54"/>
      <c r="L69" s="55">
        <f>L24</f>
        <v>0</v>
      </c>
      <c r="M69" s="56"/>
    </row>
    <row r="70" spans="1:13" x14ac:dyDescent="0.25">
      <c r="A70" s="5"/>
      <c r="B70" s="5"/>
      <c r="F70" s="14" t="s">
        <v>12</v>
      </c>
      <c r="G70" s="14" t="s">
        <v>18</v>
      </c>
      <c r="H70" s="14" t="s">
        <v>12</v>
      </c>
      <c r="I70" s="14" t="s">
        <v>18</v>
      </c>
      <c r="J70" s="14" t="s">
        <v>12</v>
      </c>
      <c r="K70" s="14" t="s">
        <v>18</v>
      </c>
      <c r="L70" s="14" t="s">
        <v>12</v>
      </c>
      <c r="M70" s="14" t="s">
        <v>18</v>
      </c>
    </row>
    <row r="71" spans="1:13" x14ac:dyDescent="0.25">
      <c r="A71" s="2"/>
      <c r="C71" s="65" t="s">
        <v>5</v>
      </c>
      <c r="D71" s="65"/>
      <c r="E71" s="65"/>
      <c r="F71" s="15"/>
      <c r="G71" s="13">
        <f>IF(F71="x",4,0)</f>
        <v>0</v>
      </c>
      <c r="H71" s="15"/>
      <c r="I71" s="13">
        <f>IF(H71="x",4,0)</f>
        <v>0</v>
      </c>
      <c r="J71" s="15"/>
      <c r="K71" s="13">
        <f>IF(J71="x",4,0)</f>
        <v>0</v>
      </c>
      <c r="L71" s="15"/>
      <c r="M71" s="13">
        <f>IF(L71="x",4,0)</f>
        <v>0</v>
      </c>
    </row>
    <row r="72" spans="1:13" x14ac:dyDescent="0.25">
      <c r="A72" s="2"/>
      <c r="C72" s="65" t="s">
        <v>6</v>
      </c>
      <c r="D72" s="65"/>
      <c r="E72" s="66"/>
      <c r="F72" s="15"/>
      <c r="G72" s="13">
        <f>IF(F72="x",2,0)</f>
        <v>0</v>
      </c>
      <c r="H72" s="15"/>
      <c r="I72" s="13">
        <f>IF(H72="x",2,0)</f>
        <v>0</v>
      </c>
      <c r="J72" s="15"/>
      <c r="K72" s="13">
        <f>IF(J72="x",2,0)</f>
        <v>0</v>
      </c>
      <c r="L72" s="15"/>
      <c r="M72" s="13">
        <f>IF(L72="x",2,0)</f>
        <v>0</v>
      </c>
    </row>
    <row r="73" spans="1:13" x14ac:dyDescent="0.25">
      <c r="A73" s="2"/>
      <c r="C73" s="65" t="s">
        <v>7</v>
      </c>
      <c r="D73" s="65"/>
      <c r="E73" s="66"/>
      <c r="F73" s="15"/>
      <c r="G73" s="13">
        <f>IF(F73="x",0,0)</f>
        <v>0</v>
      </c>
      <c r="H73" s="15"/>
      <c r="I73" s="13">
        <f>IF(H73="x",0,0)</f>
        <v>0</v>
      </c>
      <c r="J73" s="15"/>
      <c r="K73" s="13">
        <f>IF(J73="x",0,0)</f>
        <v>0</v>
      </c>
      <c r="L73" s="15"/>
      <c r="M73" s="13">
        <f>IF(L73="x",0,0)</f>
        <v>0</v>
      </c>
    </row>
    <row r="74" spans="1:13" s="20" customFormat="1" x14ac:dyDescent="0.25">
      <c r="A74" s="19"/>
      <c r="F74" s="23"/>
      <c r="G74" s="23">
        <f>SUM(G71:G73)</f>
        <v>0</v>
      </c>
      <c r="H74" s="23"/>
      <c r="I74" s="23">
        <f>SUM(I71:I73)</f>
        <v>0</v>
      </c>
      <c r="J74" s="23"/>
      <c r="K74" s="23">
        <f>SUM(K71:K73)</f>
        <v>0</v>
      </c>
      <c r="L74" s="23"/>
      <c r="M74" s="23">
        <f>SUM(M71:M73)</f>
        <v>0</v>
      </c>
    </row>
    <row r="75" spans="1:13" ht="15.75" x14ac:dyDescent="0.25">
      <c r="A75" s="6" t="s">
        <v>94</v>
      </c>
    </row>
    <row r="76" spans="1:13" x14ac:dyDescent="0.25">
      <c r="A76" s="2"/>
    </row>
    <row r="77" spans="1:13" ht="15.75" thickBot="1" x14ac:dyDescent="0.3">
      <c r="A77" s="2" t="s">
        <v>22</v>
      </c>
      <c r="F77" s="57" t="s">
        <v>11</v>
      </c>
      <c r="G77" s="58"/>
      <c r="H77" s="59" t="s">
        <v>13</v>
      </c>
      <c r="I77" s="59"/>
      <c r="J77" s="59" t="s">
        <v>14</v>
      </c>
      <c r="K77" s="59"/>
      <c r="L77" s="59" t="s">
        <v>15</v>
      </c>
      <c r="M77" s="59"/>
    </row>
    <row r="78" spans="1:13" ht="15.75" thickBot="1" x14ac:dyDescent="0.3">
      <c r="A78" s="2"/>
      <c r="F78" s="49">
        <f>F43</f>
        <v>0</v>
      </c>
      <c r="G78" s="50"/>
      <c r="H78" s="51">
        <f>H24</f>
        <v>0</v>
      </c>
      <c r="I78" s="52"/>
      <c r="J78" s="53">
        <f>J24</f>
        <v>0</v>
      </c>
      <c r="K78" s="54"/>
      <c r="L78" s="55">
        <f>L24</f>
        <v>0</v>
      </c>
      <c r="M78" s="56"/>
    </row>
    <row r="79" spans="1:13" x14ac:dyDescent="0.25">
      <c r="A79" s="2"/>
      <c r="F79" s="14" t="s">
        <v>12</v>
      </c>
      <c r="G79" s="14" t="s">
        <v>18</v>
      </c>
      <c r="H79" s="14" t="s">
        <v>12</v>
      </c>
      <c r="I79" s="14" t="s">
        <v>18</v>
      </c>
      <c r="J79" s="14" t="s">
        <v>12</v>
      </c>
      <c r="K79" s="14" t="s">
        <v>18</v>
      </c>
      <c r="L79" s="14" t="s">
        <v>12</v>
      </c>
      <c r="M79" s="14" t="s">
        <v>18</v>
      </c>
    </row>
    <row r="80" spans="1:13" x14ac:dyDescent="0.25">
      <c r="A80" s="2"/>
      <c r="C80" s="65" t="s">
        <v>23</v>
      </c>
      <c r="D80" s="65"/>
      <c r="E80" s="65"/>
      <c r="F80" s="15"/>
      <c r="G80" s="13">
        <f>IF(F80="x",2,0)</f>
        <v>0</v>
      </c>
      <c r="H80" s="15"/>
      <c r="I80" s="13">
        <f>IF(H80="x",2,0)</f>
        <v>0</v>
      </c>
      <c r="J80" s="15"/>
      <c r="K80" s="13">
        <f>IF(J80="x",2,0)</f>
        <v>0</v>
      </c>
      <c r="L80" s="15"/>
      <c r="M80" s="13">
        <f>IF(L80="x",2,0)</f>
        <v>0</v>
      </c>
    </row>
    <row r="81" spans="1:15" x14ac:dyDescent="0.25">
      <c r="A81" s="2"/>
      <c r="C81" s="65" t="s">
        <v>24</v>
      </c>
      <c r="D81" s="65"/>
      <c r="E81" s="66"/>
      <c r="F81" s="15"/>
      <c r="G81" s="13">
        <f>IF(F81="x",1,0)</f>
        <v>0</v>
      </c>
      <c r="H81" s="15"/>
      <c r="I81" s="13">
        <f>IF(H81="x",1,0)</f>
        <v>0</v>
      </c>
      <c r="J81" s="15"/>
      <c r="K81" s="13">
        <f>IF(J81="x",1,0)</f>
        <v>0</v>
      </c>
      <c r="L81" s="15"/>
      <c r="M81" s="13">
        <f>IF(L81="x",1,0)</f>
        <v>0</v>
      </c>
    </row>
    <row r="82" spans="1:15" x14ac:dyDescent="0.25">
      <c r="A82" s="2"/>
      <c r="B82" s="9"/>
      <c r="C82" s="8" t="s">
        <v>25</v>
      </c>
      <c r="D82" s="8"/>
      <c r="E82" s="16"/>
      <c r="F82" s="15"/>
      <c r="G82" s="13">
        <f>IF(F82="x",0,0)</f>
        <v>0</v>
      </c>
      <c r="H82" s="15"/>
      <c r="I82" s="13">
        <f>IF(H82="x",0,0)</f>
        <v>0</v>
      </c>
      <c r="J82" s="15"/>
      <c r="K82" s="13">
        <f>IF(J82="x",0,0)</f>
        <v>0</v>
      </c>
      <c r="L82" s="15"/>
      <c r="M82" s="13">
        <f>IF(L82="x",0,0)</f>
        <v>0</v>
      </c>
    </row>
    <row r="83" spans="1:15" ht="15.75" x14ac:dyDescent="0.25">
      <c r="A83" s="4"/>
      <c r="G83">
        <f>SUM(G80:G82)</f>
        <v>0</v>
      </c>
      <c r="I83">
        <f>SUM(I80:I82)</f>
        <v>0</v>
      </c>
      <c r="K83">
        <f>SUM(K80:K82)</f>
        <v>0</v>
      </c>
      <c r="M83">
        <f>SUM(M80:M82)</f>
        <v>0</v>
      </c>
    </row>
    <row r="84" spans="1:15" ht="30.75" customHeight="1" x14ac:dyDescent="0.25">
      <c r="A84" s="71" t="s">
        <v>95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75" thickBot="1" x14ac:dyDescent="0.3">
      <c r="A85" s="2" t="s">
        <v>22</v>
      </c>
      <c r="F85" s="57" t="s">
        <v>11</v>
      </c>
      <c r="G85" s="58"/>
      <c r="H85" s="59" t="s">
        <v>13</v>
      </c>
      <c r="I85" s="59"/>
      <c r="J85" s="59" t="s">
        <v>14</v>
      </c>
      <c r="K85" s="59"/>
      <c r="L85" s="59" t="s">
        <v>15</v>
      </c>
      <c r="M85" s="59"/>
    </row>
    <row r="86" spans="1:15" ht="15.75" thickBot="1" x14ac:dyDescent="0.3">
      <c r="A86" s="2"/>
      <c r="F86" s="49">
        <f>F24</f>
        <v>0</v>
      </c>
      <c r="G86" s="50"/>
      <c r="H86" s="51">
        <f>H24</f>
        <v>0</v>
      </c>
      <c r="I86" s="52"/>
      <c r="J86" s="53">
        <f>J24</f>
        <v>0</v>
      </c>
      <c r="K86" s="54"/>
      <c r="L86" s="55">
        <f>L24</f>
        <v>0</v>
      </c>
      <c r="M86" s="56"/>
    </row>
    <row r="87" spans="1:15" x14ac:dyDescent="0.25">
      <c r="A87" s="2"/>
      <c r="F87" s="14" t="s">
        <v>12</v>
      </c>
      <c r="G87" s="14" t="s">
        <v>18</v>
      </c>
      <c r="H87" s="14" t="s">
        <v>12</v>
      </c>
      <c r="I87" s="14" t="s">
        <v>18</v>
      </c>
      <c r="J87" s="14" t="s">
        <v>12</v>
      </c>
      <c r="K87" s="14" t="s">
        <v>18</v>
      </c>
      <c r="L87" s="14" t="s">
        <v>12</v>
      </c>
      <c r="M87" s="14" t="s">
        <v>18</v>
      </c>
    </row>
    <row r="88" spans="1:15" x14ac:dyDescent="0.25">
      <c r="A88" s="2"/>
      <c r="C88" s="65" t="s">
        <v>69</v>
      </c>
      <c r="D88" s="65"/>
      <c r="E88" s="65"/>
      <c r="F88" s="15"/>
      <c r="G88" s="13">
        <f>IF(F88="x",2,0)</f>
        <v>0</v>
      </c>
      <c r="H88" s="15"/>
      <c r="I88" s="13">
        <f>IF(H88="x",2,0)</f>
        <v>0</v>
      </c>
      <c r="J88" s="15"/>
      <c r="K88" s="13">
        <f>IF(J88="x",2,0)</f>
        <v>0</v>
      </c>
      <c r="L88" s="15"/>
      <c r="M88" s="13">
        <f>IF(L88="x",2,0)</f>
        <v>0</v>
      </c>
    </row>
    <row r="89" spans="1:15" x14ac:dyDescent="0.25">
      <c r="A89" s="2"/>
      <c r="B89" s="9"/>
      <c r="C89" s="8"/>
      <c r="D89" s="8"/>
      <c r="E89" s="24" t="s">
        <v>32</v>
      </c>
      <c r="F89" s="15"/>
      <c r="G89" s="13">
        <f>IF(F89="x",0,0)</f>
        <v>0</v>
      </c>
      <c r="H89" s="15"/>
      <c r="I89" s="13">
        <f>IF(H89="x",0,0)</f>
        <v>0</v>
      </c>
      <c r="J89" s="15"/>
      <c r="K89" s="13">
        <f>IF(J89="x",0,0)</f>
        <v>0</v>
      </c>
      <c r="L89" s="15"/>
      <c r="M89" s="13">
        <f>IF(L89="x",0,0)</f>
        <v>0</v>
      </c>
    </row>
    <row r="90" spans="1:15" x14ac:dyDescent="0.25">
      <c r="A90" s="2"/>
      <c r="G90">
        <f>SUM(G88:G89)</f>
        <v>0</v>
      </c>
      <c r="I90">
        <f>SUM(I88:I89)</f>
        <v>0</v>
      </c>
      <c r="K90">
        <f>SUM(K88:K89)</f>
        <v>0</v>
      </c>
      <c r="M90">
        <f>SUM(M88:M89)</f>
        <v>0</v>
      </c>
    </row>
    <row r="91" spans="1:15" ht="15.75" x14ac:dyDescent="0.25">
      <c r="A91" s="6" t="s">
        <v>96</v>
      </c>
    </row>
    <row r="92" spans="1:15" x14ac:dyDescent="0.25">
      <c r="A92" s="2"/>
    </row>
    <row r="93" spans="1:15" ht="15.75" thickBot="1" x14ac:dyDescent="0.3">
      <c r="A93" s="2"/>
      <c r="F93" s="57" t="s">
        <v>11</v>
      </c>
      <c r="G93" s="58"/>
      <c r="H93" s="59" t="s">
        <v>13</v>
      </c>
      <c r="I93" s="59"/>
      <c r="J93" s="59" t="s">
        <v>14</v>
      </c>
      <c r="K93" s="59"/>
      <c r="L93" s="59" t="s">
        <v>15</v>
      </c>
      <c r="M93" s="59"/>
    </row>
    <row r="94" spans="1:15" ht="15.75" thickBot="1" x14ac:dyDescent="0.3">
      <c r="A94" s="2"/>
      <c r="F94" s="49">
        <f>F86</f>
        <v>0</v>
      </c>
      <c r="G94" s="50"/>
      <c r="H94" s="51">
        <f>H41</f>
        <v>0</v>
      </c>
      <c r="I94" s="52"/>
      <c r="J94" s="53">
        <f>J41</f>
        <v>0</v>
      </c>
      <c r="K94" s="54"/>
      <c r="L94" s="55">
        <f>L41</f>
        <v>0</v>
      </c>
      <c r="M94" s="56"/>
    </row>
    <row r="95" spans="1:15" x14ac:dyDescent="0.25">
      <c r="A95" s="2"/>
      <c r="F95" s="14" t="s">
        <v>12</v>
      </c>
      <c r="G95" s="14" t="s">
        <v>18</v>
      </c>
      <c r="H95" s="14" t="s">
        <v>12</v>
      </c>
      <c r="I95" s="14" t="s">
        <v>18</v>
      </c>
      <c r="J95" s="14" t="s">
        <v>12</v>
      </c>
      <c r="K95" s="14" t="s">
        <v>18</v>
      </c>
      <c r="L95" s="14" t="s">
        <v>12</v>
      </c>
      <c r="M95" s="14" t="s">
        <v>18</v>
      </c>
    </row>
    <row r="96" spans="1:15" x14ac:dyDescent="0.25">
      <c r="A96" s="2"/>
      <c r="C96" s="65" t="s">
        <v>83</v>
      </c>
      <c r="D96" s="65"/>
      <c r="E96" s="65"/>
      <c r="F96" s="15"/>
      <c r="G96" s="13">
        <f>IF(F96="x",4,0)</f>
        <v>0</v>
      </c>
      <c r="H96" s="15"/>
      <c r="I96" s="13">
        <f>IF(H96="x",4,0)</f>
        <v>0</v>
      </c>
      <c r="J96" s="15"/>
      <c r="K96" s="13">
        <f>IF(J96="x",4,0)</f>
        <v>0</v>
      </c>
      <c r="L96" s="15"/>
      <c r="M96" s="13">
        <f>IF(L96="x",4,0)</f>
        <v>0</v>
      </c>
    </row>
    <row r="97" spans="1:13" x14ac:dyDescent="0.25">
      <c r="A97" s="2"/>
      <c r="D97" s="5"/>
      <c r="E97" s="5" t="s">
        <v>35</v>
      </c>
      <c r="F97" s="15"/>
      <c r="G97" s="13">
        <f>IF(F97="x",2,0)</f>
        <v>0</v>
      </c>
      <c r="H97" s="15"/>
      <c r="I97" s="13">
        <f>IF(H97="x",2,0)</f>
        <v>0</v>
      </c>
      <c r="J97" s="15"/>
      <c r="K97" s="13">
        <f>IF(J97="x",2,0)</f>
        <v>0</v>
      </c>
      <c r="L97" s="15"/>
      <c r="M97" s="13">
        <f>IF(L97="x",2,0)</f>
        <v>0</v>
      </c>
    </row>
    <row r="98" spans="1:13" x14ac:dyDescent="0.25">
      <c r="A98" s="2"/>
      <c r="D98" s="8"/>
      <c r="E98" s="34" t="s">
        <v>84</v>
      </c>
      <c r="F98" s="15"/>
      <c r="G98" s="13"/>
      <c r="H98" s="15"/>
      <c r="I98" s="13"/>
      <c r="J98" s="15"/>
      <c r="K98" s="13"/>
      <c r="L98" s="15"/>
      <c r="M98" s="13"/>
    </row>
    <row r="99" spans="1:13" x14ac:dyDescent="0.25">
      <c r="A99" s="2"/>
      <c r="G99">
        <f>SUM(G96:G98)</f>
        <v>0</v>
      </c>
      <c r="I99">
        <f>SUM(I96:I98)</f>
        <v>0</v>
      </c>
      <c r="K99">
        <f>SUM(K96:K98)</f>
        <v>0</v>
      </c>
      <c r="M99">
        <f>SUM(M96:M98)</f>
        <v>0</v>
      </c>
    </row>
    <row r="100" spans="1:13" x14ac:dyDescent="0.25">
      <c r="A100" s="2"/>
    </row>
    <row r="101" spans="1:13" ht="16.5" thickBot="1" x14ac:dyDescent="0.3">
      <c r="B101" s="26" t="s">
        <v>38</v>
      </c>
      <c r="D101" s="12"/>
      <c r="F101" s="57" t="s">
        <v>11</v>
      </c>
      <c r="G101" s="58"/>
      <c r="H101" s="59" t="s">
        <v>13</v>
      </c>
      <c r="I101" s="59"/>
      <c r="J101" s="59" t="s">
        <v>14</v>
      </c>
      <c r="K101" s="59"/>
      <c r="L101" s="59" t="s">
        <v>15</v>
      </c>
      <c r="M101" s="59"/>
    </row>
    <row r="102" spans="1:13" ht="15.75" thickBot="1" x14ac:dyDescent="0.3">
      <c r="A102" s="5"/>
      <c r="F102" s="49">
        <f>F24</f>
        <v>0</v>
      </c>
      <c r="G102" s="50"/>
      <c r="H102" s="51">
        <f>H24</f>
        <v>0</v>
      </c>
      <c r="I102" s="52"/>
      <c r="J102" s="53">
        <f>J24</f>
        <v>0</v>
      </c>
      <c r="K102" s="54"/>
      <c r="L102" s="55">
        <f>L24</f>
        <v>0</v>
      </c>
      <c r="M102" s="56"/>
    </row>
    <row r="103" spans="1:13" ht="15.75" thickBot="1" x14ac:dyDescent="0.3">
      <c r="A103" s="5"/>
      <c r="F103" s="41">
        <f>G20+G30+G39+G48+G57+G65+G74+G83+G90+G99</f>
        <v>0</v>
      </c>
      <c r="G103" s="42"/>
      <c r="H103" s="41">
        <f>I20+I30+I39+I48+I57+I65+I74+I83+I90+I99</f>
        <v>0</v>
      </c>
      <c r="I103" s="42"/>
      <c r="J103" s="41">
        <f>K20+K30+K39+K48+K57+K65+K74+K83+K90+K99</f>
        <v>0</v>
      </c>
      <c r="K103" s="42"/>
      <c r="L103" s="41">
        <f>M20+M30+M39+M48+M57+M65+M74+M83+M90+M99</f>
        <v>0</v>
      </c>
      <c r="M103" s="42"/>
    </row>
    <row r="104" spans="1:13" x14ac:dyDescent="0.25">
      <c r="A104" s="5"/>
    </row>
    <row r="105" spans="1:13" ht="16.5" x14ac:dyDescent="0.25">
      <c r="A105" s="30" t="s">
        <v>33</v>
      </c>
      <c r="B105" s="29"/>
      <c r="C105" s="29"/>
      <c r="D105" s="29"/>
      <c r="E105" s="29"/>
      <c r="F105" s="29"/>
      <c r="G105" s="29"/>
      <c r="H105" s="29"/>
      <c r="I105" s="29"/>
    </row>
    <row r="106" spans="1:13" x14ac:dyDescent="0.25">
      <c r="A106" s="2"/>
      <c r="B106" s="2"/>
    </row>
    <row r="107" spans="1:13" ht="15.75" x14ac:dyDescent="0.25">
      <c r="A107" s="6" t="s">
        <v>100</v>
      </c>
    </row>
    <row r="108" spans="1:13" x14ac:dyDescent="0.25">
      <c r="A108" s="2"/>
    </row>
    <row r="109" spans="1:13" ht="15.75" thickBot="1" x14ac:dyDescent="0.3">
      <c r="F109" s="57" t="s">
        <v>11</v>
      </c>
      <c r="G109" s="58"/>
      <c r="H109" s="59" t="s">
        <v>13</v>
      </c>
      <c r="I109" s="59"/>
      <c r="J109" s="59" t="s">
        <v>14</v>
      </c>
      <c r="K109" s="59"/>
      <c r="L109" s="59" t="s">
        <v>15</v>
      </c>
      <c r="M109" s="59"/>
    </row>
    <row r="110" spans="1:13" ht="15.75" thickBot="1" x14ac:dyDescent="0.3">
      <c r="F110" s="49">
        <f>F102</f>
        <v>0</v>
      </c>
      <c r="G110" s="50"/>
      <c r="H110" s="51">
        <f>H102</f>
        <v>0</v>
      </c>
      <c r="I110" s="52"/>
      <c r="J110" s="53">
        <f>J102</f>
        <v>0</v>
      </c>
      <c r="K110" s="54"/>
      <c r="L110" s="55">
        <f>L102</f>
        <v>0</v>
      </c>
      <c r="M110" s="56"/>
    </row>
    <row r="111" spans="1:13" x14ac:dyDescent="0.25">
      <c r="A111" s="7"/>
      <c r="F111" s="14" t="s">
        <v>12</v>
      </c>
      <c r="G111" s="14" t="s">
        <v>18</v>
      </c>
      <c r="H111" s="14" t="s">
        <v>12</v>
      </c>
      <c r="I111" s="14" t="s">
        <v>18</v>
      </c>
      <c r="J111" s="14" t="s">
        <v>12</v>
      </c>
      <c r="K111" s="14" t="s">
        <v>18</v>
      </c>
      <c r="L111" s="14" t="s">
        <v>12</v>
      </c>
      <c r="M111" s="14" t="s">
        <v>18</v>
      </c>
    </row>
    <row r="112" spans="1:13" x14ac:dyDescent="0.25">
      <c r="E112" s="17" t="s">
        <v>34</v>
      </c>
      <c r="F112" s="15"/>
      <c r="G112" s="13">
        <f>IF(F112="x",15,0)</f>
        <v>0</v>
      </c>
      <c r="H112" s="15"/>
      <c r="I112" s="13">
        <f>IF(H112="x",15,0)</f>
        <v>0</v>
      </c>
      <c r="J112" s="15"/>
      <c r="K112" s="13">
        <f>IF(J112="x",15,0)</f>
        <v>0</v>
      </c>
      <c r="L112" s="15"/>
      <c r="M112" s="13">
        <f>IF(L112="x",15,0)</f>
        <v>0</v>
      </c>
    </row>
    <row r="113" spans="1:13" x14ac:dyDescent="0.25">
      <c r="E113" s="17" t="s">
        <v>35</v>
      </c>
      <c r="F113" s="15"/>
      <c r="G113" s="13">
        <f>IF(F113="x",6,0)</f>
        <v>0</v>
      </c>
      <c r="H113" s="15"/>
      <c r="I113" s="13">
        <f>IF(H113="x",6,0)</f>
        <v>0</v>
      </c>
      <c r="J113" s="15"/>
      <c r="K113" s="13">
        <f>IF(J113="x",6,0)</f>
        <v>0</v>
      </c>
      <c r="L113" s="15"/>
      <c r="M113" s="13">
        <f>IF(L113="x",6,0)</f>
        <v>0</v>
      </c>
    </row>
    <row r="114" spans="1:13" x14ac:dyDescent="0.25">
      <c r="E114" s="25" t="s">
        <v>36</v>
      </c>
      <c r="F114" s="15"/>
      <c r="G114" s="13"/>
      <c r="H114" s="15"/>
      <c r="I114" s="13"/>
      <c r="J114" s="15"/>
      <c r="K114" s="13"/>
      <c r="L114" s="15"/>
      <c r="M114" s="13"/>
    </row>
    <row r="115" spans="1:13" x14ac:dyDescent="0.25">
      <c r="E115" s="25"/>
      <c r="G115" s="23">
        <f>SUM(G112:G114)</f>
        <v>0</v>
      </c>
      <c r="H115" s="23"/>
      <c r="I115" s="23">
        <f>SUM(I112:I114)</f>
        <v>0</v>
      </c>
      <c r="J115" s="23"/>
      <c r="K115" s="23">
        <f>SUM(K112:K114)</f>
        <v>0</v>
      </c>
      <c r="L115" s="23"/>
      <c r="M115" s="23">
        <f>SUM(M112:M114)</f>
        <v>0</v>
      </c>
    </row>
    <row r="116" spans="1:13" ht="15.75" x14ac:dyDescent="0.25">
      <c r="A116" s="6" t="s">
        <v>101</v>
      </c>
      <c r="E116" s="25"/>
    </row>
    <row r="117" spans="1:13" x14ac:dyDescent="0.25">
      <c r="E117" s="25"/>
    </row>
    <row r="118" spans="1:13" ht="15.75" thickBot="1" x14ac:dyDescent="0.3">
      <c r="F118" s="57" t="s">
        <v>11</v>
      </c>
      <c r="G118" s="58"/>
      <c r="H118" s="59" t="s">
        <v>13</v>
      </c>
      <c r="I118" s="59"/>
      <c r="J118" s="59" t="s">
        <v>14</v>
      </c>
      <c r="K118" s="59"/>
      <c r="L118" s="59" t="s">
        <v>15</v>
      </c>
      <c r="M118" s="59"/>
    </row>
    <row r="119" spans="1:13" ht="15.75" thickBot="1" x14ac:dyDescent="0.3">
      <c r="F119" s="49" t="str">
        <f>F111</f>
        <v>réponse</v>
      </c>
      <c r="G119" s="50"/>
      <c r="H119" s="51" t="str">
        <f>H111</f>
        <v>réponse</v>
      </c>
      <c r="I119" s="52"/>
      <c r="J119" s="53" t="str">
        <f>J111</f>
        <v>réponse</v>
      </c>
      <c r="K119" s="54"/>
      <c r="L119" s="55" t="str">
        <f>L111</f>
        <v>réponse</v>
      </c>
      <c r="M119" s="56"/>
    </row>
    <row r="120" spans="1:13" x14ac:dyDescent="0.25">
      <c r="F120" s="14" t="s">
        <v>12</v>
      </c>
      <c r="G120" s="14" t="s">
        <v>18</v>
      </c>
      <c r="H120" s="14" t="s">
        <v>12</v>
      </c>
      <c r="I120" s="14" t="s">
        <v>18</v>
      </c>
      <c r="J120" s="14" t="s">
        <v>12</v>
      </c>
      <c r="K120" s="14" t="s">
        <v>18</v>
      </c>
      <c r="L120" s="14" t="s">
        <v>12</v>
      </c>
      <c r="M120" s="14" t="s">
        <v>18</v>
      </c>
    </row>
    <row r="121" spans="1:13" x14ac:dyDescent="0.25">
      <c r="E121" s="33" t="s">
        <v>85</v>
      </c>
      <c r="F121" s="15"/>
      <c r="G121" s="13">
        <f>IF(F121="x",3,0)</f>
        <v>0</v>
      </c>
      <c r="H121" s="15"/>
      <c r="I121" s="13">
        <f>IF(H121="x",3,0)</f>
        <v>0</v>
      </c>
      <c r="J121" s="15"/>
      <c r="K121" s="13">
        <f>IF(J121="x",3,0)</f>
        <v>0</v>
      </c>
      <c r="L121" s="15"/>
      <c r="M121" s="13">
        <f>IF(L121="x",3,0)</f>
        <v>0</v>
      </c>
    </row>
    <row r="122" spans="1:13" x14ac:dyDescent="0.25">
      <c r="E122" s="33" t="s">
        <v>86</v>
      </c>
      <c r="F122" s="15"/>
      <c r="G122" s="13">
        <f>IF(F122="x",2,0)</f>
        <v>0</v>
      </c>
      <c r="H122" s="15"/>
      <c r="I122" s="13">
        <f>IF(H122="x",2,0)</f>
        <v>0</v>
      </c>
      <c r="J122" s="15"/>
      <c r="K122" s="13">
        <f>IF(J122="x",2,0)</f>
        <v>0</v>
      </c>
      <c r="L122" s="15"/>
      <c r="M122" s="13">
        <f>IF(L122="x",2,0)</f>
        <v>0</v>
      </c>
    </row>
    <row r="123" spans="1:13" x14ac:dyDescent="0.25">
      <c r="E123" s="25" t="s">
        <v>87</v>
      </c>
      <c r="F123" s="15"/>
      <c r="G123" s="13"/>
      <c r="H123" s="15"/>
      <c r="I123" s="13"/>
      <c r="J123" s="15"/>
      <c r="K123" s="13"/>
      <c r="L123" s="15"/>
      <c r="M123" s="13"/>
    </row>
    <row r="124" spans="1:13" x14ac:dyDescent="0.25">
      <c r="E124" s="25"/>
      <c r="G124" s="23">
        <f>SUM(G121:G123)</f>
        <v>0</v>
      </c>
      <c r="H124" s="23"/>
      <c r="I124" s="23">
        <f>SUM(I121:I123)</f>
        <v>0</v>
      </c>
      <c r="J124" s="23"/>
      <c r="K124" s="23">
        <f>SUM(K121:K123)</f>
        <v>0</v>
      </c>
      <c r="L124" s="23"/>
      <c r="M124" s="23">
        <f>SUM(M121:M123)</f>
        <v>0</v>
      </c>
    </row>
    <row r="125" spans="1:13" ht="15.75" x14ac:dyDescent="0.25">
      <c r="A125" s="6" t="s">
        <v>39</v>
      </c>
    </row>
    <row r="126" spans="1:13" x14ac:dyDescent="0.25">
      <c r="A126" s="2"/>
    </row>
    <row r="127" spans="1:13" ht="15.75" thickBot="1" x14ac:dyDescent="0.3">
      <c r="F127" s="57" t="s">
        <v>11</v>
      </c>
      <c r="G127" s="58"/>
      <c r="H127" s="59" t="s">
        <v>13</v>
      </c>
      <c r="I127" s="59"/>
      <c r="J127" s="59" t="s">
        <v>14</v>
      </c>
      <c r="K127" s="59"/>
      <c r="L127" s="59" t="s">
        <v>15</v>
      </c>
      <c r="M127" s="59"/>
    </row>
    <row r="128" spans="1:13" ht="15.75" thickBot="1" x14ac:dyDescent="0.3">
      <c r="F128" s="49">
        <f>F110</f>
        <v>0</v>
      </c>
      <c r="G128" s="50"/>
      <c r="H128" s="51">
        <f>H102</f>
        <v>0</v>
      </c>
      <c r="I128" s="52"/>
      <c r="J128" s="53">
        <f>J102</f>
        <v>0</v>
      </c>
      <c r="K128" s="54"/>
      <c r="L128" s="55">
        <f>L102</f>
        <v>0</v>
      </c>
      <c r="M128" s="56"/>
    </row>
    <row r="129" spans="1:13" x14ac:dyDescent="0.25">
      <c r="A129" s="7"/>
      <c r="F129" s="14" t="s">
        <v>12</v>
      </c>
      <c r="G129" s="14" t="s">
        <v>18</v>
      </c>
      <c r="H129" s="14" t="s">
        <v>12</v>
      </c>
      <c r="I129" s="14" t="s">
        <v>18</v>
      </c>
      <c r="J129" s="14" t="s">
        <v>12</v>
      </c>
      <c r="K129" s="14" t="s">
        <v>18</v>
      </c>
      <c r="L129" s="14" t="s">
        <v>12</v>
      </c>
      <c r="M129" s="14" t="s">
        <v>18</v>
      </c>
    </row>
    <row r="130" spans="1:13" x14ac:dyDescent="0.25">
      <c r="E130" s="17" t="s">
        <v>9</v>
      </c>
      <c r="F130" s="15"/>
      <c r="G130" s="13">
        <f>IF(F130="x",7,0)</f>
        <v>0</v>
      </c>
      <c r="H130" s="15"/>
      <c r="I130" s="13">
        <f>IF(H130="x",7,0)</f>
        <v>0</v>
      </c>
      <c r="J130" s="15"/>
      <c r="K130" s="13">
        <f>IF(J130="x",7,0)</f>
        <v>0</v>
      </c>
      <c r="L130" s="15"/>
      <c r="M130" s="13">
        <f>IF(L130="x",7,0)</f>
        <v>0</v>
      </c>
    </row>
    <row r="131" spans="1:13" x14ac:dyDescent="0.25">
      <c r="E131" s="17" t="s">
        <v>35</v>
      </c>
      <c r="F131" s="15"/>
      <c r="G131" s="13">
        <f>IF(F131="x",3,0)</f>
        <v>0</v>
      </c>
      <c r="H131" s="15"/>
      <c r="I131" s="13">
        <f>IF(H131="x",3,0)</f>
        <v>0</v>
      </c>
      <c r="J131" s="15"/>
      <c r="K131" s="13">
        <f>IF(J131="x",3,0)</f>
        <v>0</v>
      </c>
      <c r="L131" s="15"/>
      <c r="M131" s="13">
        <f>IF(L131="x",3,0)</f>
        <v>0</v>
      </c>
    </row>
    <row r="132" spans="1:13" x14ac:dyDescent="0.25">
      <c r="E132" s="27" t="s">
        <v>10</v>
      </c>
      <c r="F132" s="15"/>
      <c r="G132" s="13">
        <f>IF(F132="x",0,0)</f>
        <v>0</v>
      </c>
      <c r="H132" s="15"/>
      <c r="I132" s="13">
        <f>IF(H132="x",0,0)</f>
        <v>0</v>
      </c>
      <c r="J132" s="15"/>
      <c r="K132" s="13">
        <f>IF(J132="x",0,0)</f>
        <v>0</v>
      </c>
      <c r="L132" s="15"/>
      <c r="M132" s="13">
        <f>IF(L132="x",0,0)</f>
        <v>0</v>
      </c>
    </row>
    <row r="133" spans="1:13" x14ac:dyDescent="0.25">
      <c r="E133" s="27"/>
      <c r="F133" s="23"/>
      <c r="G133" s="23">
        <f>SUM(G130:G132)</f>
        <v>0</v>
      </c>
      <c r="H133" s="23"/>
      <c r="I133" s="23">
        <f>SUM(I130:I132)</f>
        <v>0</v>
      </c>
      <c r="J133" s="23"/>
      <c r="K133" s="23">
        <f>SUM(K130:K132)</f>
        <v>0</v>
      </c>
      <c r="L133" s="23"/>
      <c r="M133" s="23">
        <f>SUM(M130:M132)</f>
        <v>0</v>
      </c>
    </row>
    <row r="134" spans="1:13" ht="15.75" x14ac:dyDescent="0.25">
      <c r="A134" s="6" t="s">
        <v>88</v>
      </c>
    </row>
    <row r="135" spans="1:13" x14ac:dyDescent="0.25">
      <c r="A135" s="2"/>
    </row>
    <row r="136" spans="1:13" ht="15.75" thickBot="1" x14ac:dyDescent="0.3">
      <c r="F136" s="57" t="s">
        <v>11</v>
      </c>
      <c r="G136" s="58"/>
      <c r="H136" s="59" t="s">
        <v>13</v>
      </c>
      <c r="I136" s="59"/>
      <c r="J136" s="59" t="s">
        <v>14</v>
      </c>
      <c r="K136" s="59"/>
      <c r="L136" s="59" t="s">
        <v>15</v>
      </c>
      <c r="M136" s="59"/>
    </row>
    <row r="137" spans="1:13" ht="15.75" thickBot="1" x14ac:dyDescent="0.3">
      <c r="F137" s="49">
        <f>F102</f>
        <v>0</v>
      </c>
      <c r="G137" s="50"/>
      <c r="H137" s="51">
        <f>H102</f>
        <v>0</v>
      </c>
      <c r="I137" s="52"/>
      <c r="J137" s="53">
        <f>J102</f>
        <v>0</v>
      </c>
      <c r="K137" s="54"/>
      <c r="L137" s="55">
        <f>L102</f>
        <v>0</v>
      </c>
      <c r="M137" s="56"/>
    </row>
    <row r="138" spans="1:13" x14ac:dyDescent="0.25">
      <c r="A138" s="7"/>
      <c r="F138" s="14" t="s">
        <v>12</v>
      </c>
      <c r="G138" s="14" t="s">
        <v>18</v>
      </c>
      <c r="H138" s="14" t="s">
        <v>12</v>
      </c>
      <c r="I138" s="14" t="s">
        <v>18</v>
      </c>
      <c r="J138" s="14" t="s">
        <v>12</v>
      </c>
      <c r="K138" s="14" t="s">
        <v>18</v>
      </c>
      <c r="L138" s="14" t="s">
        <v>12</v>
      </c>
      <c r="M138" s="14" t="s">
        <v>18</v>
      </c>
    </row>
    <row r="139" spans="1:13" x14ac:dyDescent="0.25">
      <c r="E139" s="17" t="s">
        <v>37</v>
      </c>
      <c r="F139" s="15"/>
      <c r="G139" s="13">
        <f>IF(F139="x",5,0)</f>
        <v>0</v>
      </c>
      <c r="H139" s="15"/>
      <c r="I139" s="13">
        <f>IF(H139="x",5,0)</f>
        <v>0</v>
      </c>
      <c r="J139" s="15"/>
      <c r="K139" s="13">
        <f>IF(J139="x",5,0)</f>
        <v>0</v>
      </c>
      <c r="L139" s="15"/>
      <c r="M139" s="13">
        <f>IF(L139="x",5,0)</f>
        <v>0</v>
      </c>
    </row>
    <row r="140" spans="1:13" x14ac:dyDescent="0.25">
      <c r="E140" s="17" t="s">
        <v>35</v>
      </c>
      <c r="F140" s="15"/>
      <c r="G140" s="13">
        <f>IF(F140="x",3,0)</f>
        <v>0</v>
      </c>
      <c r="H140" s="15"/>
      <c r="I140" s="13">
        <f>IF(H140="x",3,0)</f>
        <v>0</v>
      </c>
      <c r="J140" s="15"/>
      <c r="K140" s="13">
        <f>IF(J140="x",3,0)</f>
        <v>0</v>
      </c>
      <c r="L140" s="15"/>
      <c r="M140" s="13">
        <f>IF(L140="x",3,0)</f>
        <v>0</v>
      </c>
    </row>
    <row r="141" spans="1:13" x14ac:dyDescent="0.25">
      <c r="E141" s="27" t="s">
        <v>8</v>
      </c>
      <c r="F141" s="15"/>
      <c r="G141" s="13">
        <f>IF(F141="x",0,0)</f>
        <v>0</v>
      </c>
      <c r="H141" s="15"/>
      <c r="I141" s="13">
        <f>IF(H141="x",0,0)</f>
        <v>0</v>
      </c>
      <c r="J141" s="15"/>
      <c r="K141" s="13">
        <f>IF(J141="x",0,0)</f>
        <v>0</v>
      </c>
      <c r="L141" s="15"/>
      <c r="M141" s="13">
        <f>IF(L141="x",0,0)</f>
        <v>0</v>
      </c>
    </row>
    <row r="142" spans="1:13" x14ac:dyDescent="0.25">
      <c r="A142" s="2"/>
      <c r="G142">
        <f>SUM(G139:G141)</f>
        <v>0</v>
      </c>
      <c r="I142">
        <f>SUM(I139:I141)</f>
        <v>0</v>
      </c>
      <c r="J142" s="2"/>
      <c r="K142">
        <f>SUM(K139:K141)</f>
        <v>0</v>
      </c>
      <c r="M142">
        <f>SUM(M139:M141)</f>
        <v>0</v>
      </c>
    </row>
    <row r="143" spans="1:13" ht="15.75" x14ac:dyDescent="0.25">
      <c r="A143" s="26" t="s">
        <v>48</v>
      </c>
    </row>
    <row r="144" spans="1:13" ht="15.75" thickBot="1" x14ac:dyDescent="0.3">
      <c r="D144" s="12"/>
      <c r="F144" s="57" t="s">
        <v>11</v>
      </c>
      <c r="G144" s="58"/>
      <c r="H144" s="59" t="s">
        <v>13</v>
      </c>
      <c r="I144" s="59"/>
      <c r="J144" s="59" t="s">
        <v>14</v>
      </c>
      <c r="K144" s="59"/>
      <c r="L144" s="59" t="s">
        <v>15</v>
      </c>
      <c r="M144" s="59"/>
    </row>
    <row r="145" spans="1:13" ht="15.75" thickBot="1" x14ac:dyDescent="0.3">
      <c r="A145" s="2"/>
      <c r="F145" s="49">
        <f>F110</f>
        <v>0</v>
      </c>
      <c r="G145" s="50"/>
      <c r="H145" s="51">
        <f>H110</f>
        <v>0</v>
      </c>
      <c r="I145" s="52"/>
      <c r="J145" s="53">
        <f>J102</f>
        <v>0</v>
      </c>
      <c r="K145" s="54"/>
      <c r="L145" s="55">
        <f>L110</f>
        <v>0</v>
      </c>
      <c r="M145" s="56"/>
    </row>
    <row r="146" spans="1:13" ht="15.75" thickBot="1" x14ac:dyDescent="0.3">
      <c r="A146" s="2"/>
      <c r="F146" s="41">
        <f>G115+G124+G133+G142</f>
        <v>0</v>
      </c>
      <c r="G146" s="42"/>
      <c r="H146" s="41">
        <f t="shared" ref="H146" si="0">I115+I124+I133+I142</f>
        <v>0</v>
      </c>
      <c r="I146" s="42"/>
      <c r="J146" s="41">
        <f t="shared" ref="J146" si="1">K115+K124+K133+K142</f>
        <v>0</v>
      </c>
      <c r="K146" s="42"/>
      <c r="L146" s="41">
        <f t="shared" ref="L146" si="2">M115+M124+M133+M142</f>
        <v>0</v>
      </c>
      <c r="M146" s="42"/>
    </row>
    <row r="147" spans="1:13" ht="16.5" x14ac:dyDescent="0.25">
      <c r="A147" s="30" t="s">
        <v>71</v>
      </c>
      <c r="B147" s="29"/>
      <c r="C147" s="29"/>
      <c r="D147" s="29"/>
      <c r="E147" s="29"/>
      <c r="F147" s="31"/>
      <c r="G147" s="29"/>
      <c r="H147" s="29"/>
      <c r="I147" s="2"/>
    </row>
    <row r="148" spans="1:13" x14ac:dyDescent="0.25">
      <c r="A148" s="2"/>
    </row>
    <row r="149" spans="1:13" ht="15.75" x14ac:dyDescent="0.25">
      <c r="A149" s="6" t="s">
        <v>67</v>
      </c>
    </row>
    <row r="150" spans="1:13" x14ac:dyDescent="0.25">
      <c r="A150" s="2"/>
    </row>
    <row r="151" spans="1:13" ht="15.75" thickBot="1" x14ac:dyDescent="0.3">
      <c r="F151" s="57" t="s">
        <v>11</v>
      </c>
      <c r="G151" s="58"/>
      <c r="H151" s="59" t="s">
        <v>13</v>
      </c>
      <c r="I151" s="59"/>
      <c r="J151" s="59" t="s">
        <v>14</v>
      </c>
      <c r="K151" s="59"/>
      <c r="L151" s="59" t="s">
        <v>15</v>
      </c>
      <c r="M151" s="59"/>
    </row>
    <row r="152" spans="1:13" ht="15.75" thickBot="1" x14ac:dyDescent="0.3">
      <c r="F152" s="49">
        <f>F160</f>
        <v>0</v>
      </c>
      <c r="G152" s="50"/>
      <c r="H152" s="51">
        <f>H160</f>
        <v>0</v>
      </c>
      <c r="I152" s="52"/>
      <c r="J152" s="53">
        <f>J160</f>
        <v>0</v>
      </c>
      <c r="K152" s="54"/>
      <c r="L152" s="55">
        <f>L160</f>
        <v>0</v>
      </c>
      <c r="M152" s="56"/>
    </row>
    <row r="153" spans="1:13" x14ac:dyDescent="0.25">
      <c r="A153" s="7"/>
      <c r="F153" s="14" t="s">
        <v>12</v>
      </c>
      <c r="G153" s="14" t="s">
        <v>18</v>
      </c>
      <c r="H153" s="14" t="s">
        <v>12</v>
      </c>
      <c r="I153" s="14" t="s">
        <v>18</v>
      </c>
      <c r="J153" s="14" t="s">
        <v>12</v>
      </c>
      <c r="K153" s="14" t="s">
        <v>18</v>
      </c>
      <c r="L153" s="14" t="s">
        <v>12</v>
      </c>
      <c r="M153" s="14" t="s">
        <v>18</v>
      </c>
    </row>
    <row r="154" spans="1:13" x14ac:dyDescent="0.25">
      <c r="E154" s="17" t="s">
        <v>46</v>
      </c>
      <c r="F154" s="15"/>
      <c r="G154" s="13">
        <f>IF(F154="x",7,0)</f>
        <v>0</v>
      </c>
      <c r="H154" s="15"/>
      <c r="I154" s="13">
        <f>IF(H154="x",7,0)</f>
        <v>0</v>
      </c>
      <c r="J154" s="15"/>
      <c r="K154" s="13">
        <f>IF(J154="x",7,0)</f>
        <v>0</v>
      </c>
      <c r="L154" s="15"/>
      <c r="M154" s="13">
        <f>IF(L154="x",7,0)</f>
        <v>0</v>
      </c>
    </row>
    <row r="155" spans="1:13" x14ac:dyDescent="0.25">
      <c r="E155" s="25" t="s">
        <v>47</v>
      </c>
      <c r="F155" s="15"/>
      <c r="G155" s="13"/>
      <c r="H155" s="15"/>
      <c r="I155" s="13"/>
      <c r="J155" s="15"/>
      <c r="K155" s="13"/>
      <c r="L155" s="15"/>
      <c r="M155" s="13"/>
    </row>
    <row r="156" spans="1:13" x14ac:dyDescent="0.25">
      <c r="A156" s="2"/>
      <c r="G156">
        <f>SUM(G154:G155)</f>
        <v>0</v>
      </c>
      <c r="I156">
        <f>SUM(I154:I155)</f>
        <v>0</v>
      </c>
      <c r="K156">
        <f>SUM(K154:K155)</f>
        <v>0</v>
      </c>
      <c r="M156">
        <f>SUM(M154:M155)</f>
        <v>0</v>
      </c>
    </row>
    <row r="157" spans="1:13" ht="15.75" x14ac:dyDescent="0.25">
      <c r="A157" s="6" t="s">
        <v>72</v>
      </c>
    </row>
    <row r="158" spans="1:13" x14ac:dyDescent="0.25">
      <c r="A158" s="2"/>
    </row>
    <row r="159" spans="1:13" ht="15.75" thickBot="1" x14ac:dyDescent="0.3">
      <c r="F159" s="57" t="s">
        <v>11</v>
      </c>
      <c r="G159" s="58"/>
      <c r="H159" s="59" t="s">
        <v>13</v>
      </c>
      <c r="I159" s="59"/>
      <c r="J159" s="59" t="s">
        <v>14</v>
      </c>
      <c r="K159" s="59"/>
      <c r="L159" s="59" t="s">
        <v>15</v>
      </c>
      <c r="M159" s="59"/>
    </row>
    <row r="160" spans="1:13" ht="15.75" thickBot="1" x14ac:dyDescent="0.3">
      <c r="F160" s="49">
        <f>F145</f>
        <v>0</v>
      </c>
      <c r="G160" s="50"/>
      <c r="H160" s="51">
        <f>H145</f>
        <v>0</v>
      </c>
      <c r="I160" s="52"/>
      <c r="J160" s="53">
        <f>J145</f>
        <v>0</v>
      </c>
      <c r="K160" s="54"/>
      <c r="L160" s="55">
        <f>L145</f>
        <v>0</v>
      </c>
      <c r="M160" s="56"/>
    </row>
    <row r="161" spans="1:16" x14ac:dyDescent="0.25">
      <c r="A161" s="7"/>
      <c r="F161" s="14" t="s">
        <v>12</v>
      </c>
      <c r="G161" s="14" t="s">
        <v>18</v>
      </c>
      <c r="H161" s="14" t="s">
        <v>12</v>
      </c>
      <c r="I161" s="14" t="s">
        <v>18</v>
      </c>
      <c r="J161" s="14" t="s">
        <v>12</v>
      </c>
      <c r="K161" s="14" t="s">
        <v>18</v>
      </c>
      <c r="L161" s="14" t="s">
        <v>12</v>
      </c>
      <c r="M161" s="14" t="s">
        <v>18</v>
      </c>
    </row>
    <row r="162" spans="1:16" x14ac:dyDescent="0.25">
      <c r="E162" s="17" t="s">
        <v>40</v>
      </c>
      <c r="F162" s="15"/>
      <c r="G162" s="13">
        <f>IF(F162="x",5,0)</f>
        <v>0</v>
      </c>
      <c r="H162" s="15"/>
      <c r="I162" s="13">
        <f>IF(H162="x",5,0)</f>
        <v>0</v>
      </c>
      <c r="J162" s="15"/>
      <c r="K162" s="13">
        <f>IF(J162="x",5,0)</f>
        <v>0</v>
      </c>
      <c r="L162" s="15"/>
      <c r="M162" s="13">
        <f>IF(L162="x",5,0)</f>
        <v>0</v>
      </c>
    </row>
    <row r="163" spans="1:16" x14ac:dyDescent="0.25">
      <c r="E163" s="17" t="s">
        <v>41</v>
      </c>
      <c r="F163" s="15"/>
      <c r="G163" s="13">
        <f>IF(F163="x",1,0)</f>
        <v>0</v>
      </c>
      <c r="H163" s="15"/>
      <c r="I163" s="13">
        <f>IF(H163="x",1,0)</f>
        <v>0</v>
      </c>
      <c r="J163" s="15"/>
      <c r="K163" s="13">
        <f>IF(J163="x",1,0)</f>
        <v>0</v>
      </c>
      <c r="L163" s="15"/>
      <c r="M163" s="13">
        <f>IF(L163="x",1,0)</f>
        <v>0</v>
      </c>
    </row>
    <row r="164" spans="1:16" x14ac:dyDescent="0.25">
      <c r="E164" s="27" t="s">
        <v>42</v>
      </c>
      <c r="F164" s="15"/>
      <c r="G164" s="13">
        <f>IF(F164="x",0,0)</f>
        <v>0</v>
      </c>
      <c r="H164" s="15"/>
      <c r="I164" s="13">
        <f>IF(H164="x",0,0)</f>
        <v>0</v>
      </c>
      <c r="J164" s="15"/>
      <c r="K164" s="13">
        <f>IF(J164="x",0,0)</f>
        <v>0</v>
      </c>
      <c r="L164" s="15"/>
      <c r="M164" s="13">
        <f>IF(L164="x",0,0)</f>
        <v>0</v>
      </c>
    </row>
    <row r="165" spans="1:16" x14ac:dyDescent="0.25">
      <c r="E165" s="25" t="s">
        <v>89</v>
      </c>
      <c r="F165" s="15"/>
      <c r="G165" s="13"/>
      <c r="H165" s="15"/>
      <c r="I165" s="13"/>
      <c r="J165" s="15"/>
      <c r="K165" s="13"/>
      <c r="L165" s="15"/>
      <c r="M165" s="13"/>
    </row>
    <row r="166" spans="1:16" x14ac:dyDescent="0.25">
      <c r="A166" s="2"/>
      <c r="E166" s="2"/>
      <c r="G166">
        <f>SUM(G162:G165)</f>
        <v>0</v>
      </c>
      <c r="H166" s="2"/>
      <c r="I166">
        <f>SUM(I162:I165)</f>
        <v>0</v>
      </c>
      <c r="K166">
        <f>SUM(K162:K165)</f>
        <v>0</v>
      </c>
      <c r="M166">
        <f>SUM(M162:M165)</f>
        <v>0</v>
      </c>
    </row>
    <row r="167" spans="1:16" ht="33" customHeight="1" x14ac:dyDescent="0.25">
      <c r="A167" s="71" t="s">
        <v>75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1:16" x14ac:dyDescent="0.25">
      <c r="A168" s="2"/>
    </row>
    <row r="169" spans="1:16" ht="15.75" thickBot="1" x14ac:dyDescent="0.3">
      <c r="F169" s="57" t="s">
        <v>11</v>
      </c>
      <c r="G169" s="58"/>
      <c r="H169" s="59" t="s">
        <v>13</v>
      </c>
      <c r="I169" s="59"/>
      <c r="J169" s="59" t="s">
        <v>14</v>
      </c>
      <c r="K169" s="59"/>
      <c r="L169" s="59" t="s">
        <v>15</v>
      </c>
      <c r="M169" s="59"/>
    </row>
    <row r="170" spans="1:16" ht="15.75" thickBot="1" x14ac:dyDescent="0.3">
      <c r="F170" s="49">
        <f>F160</f>
        <v>0</v>
      </c>
      <c r="G170" s="50"/>
      <c r="H170" s="51">
        <f>H160</f>
        <v>0</v>
      </c>
      <c r="I170" s="52"/>
      <c r="J170" s="53">
        <f>J160</f>
        <v>0</v>
      </c>
      <c r="K170" s="54"/>
      <c r="L170" s="55">
        <f>L160</f>
        <v>0</v>
      </c>
      <c r="M170" s="56"/>
    </row>
    <row r="171" spans="1:16" x14ac:dyDescent="0.25">
      <c r="A171" s="7"/>
      <c r="F171" s="14" t="s">
        <v>12</v>
      </c>
      <c r="G171" s="14" t="s">
        <v>18</v>
      </c>
      <c r="H171" s="14" t="s">
        <v>12</v>
      </c>
      <c r="I171" s="14" t="s">
        <v>18</v>
      </c>
      <c r="J171" s="14" t="s">
        <v>12</v>
      </c>
      <c r="K171" s="14" t="s">
        <v>18</v>
      </c>
      <c r="L171" s="14" t="s">
        <v>12</v>
      </c>
      <c r="M171" s="14" t="s">
        <v>18</v>
      </c>
    </row>
    <row r="172" spans="1:16" x14ac:dyDescent="0.25">
      <c r="E172" s="17" t="s">
        <v>43</v>
      </c>
      <c r="F172" s="15"/>
      <c r="G172" s="13">
        <f>IF(F172="x",3,0)</f>
        <v>0</v>
      </c>
      <c r="H172" s="15"/>
      <c r="I172" s="13">
        <f>IF(H172="x",3,0)</f>
        <v>0</v>
      </c>
      <c r="J172" s="15"/>
      <c r="K172" s="13">
        <f>IF(J172="x",3,0)</f>
        <v>0</v>
      </c>
      <c r="L172" s="15"/>
      <c r="M172" s="13">
        <f>IF(L172="x",3,0)</f>
        <v>0</v>
      </c>
    </row>
    <row r="173" spans="1:16" x14ac:dyDescent="0.25">
      <c r="E173" s="17" t="s">
        <v>44</v>
      </c>
      <c r="F173" s="15"/>
      <c r="G173" s="13">
        <f>IF(F173="x",2,0)</f>
        <v>0</v>
      </c>
      <c r="H173" s="15"/>
      <c r="I173" s="13">
        <f>IF(H173="x",2,0)</f>
        <v>0</v>
      </c>
      <c r="J173" s="15"/>
      <c r="K173" s="13">
        <f>IF(J173="x",2,0)</f>
        <v>0</v>
      </c>
      <c r="L173" s="15"/>
      <c r="M173" s="13">
        <f>IF(L173="x",2,0)</f>
        <v>0</v>
      </c>
    </row>
    <row r="174" spans="1:16" x14ac:dyDescent="0.25">
      <c r="E174" s="27" t="s">
        <v>45</v>
      </c>
      <c r="F174" s="15"/>
      <c r="G174" s="13">
        <f>IF(F174="x",0,0)</f>
        <v>0</v>
      </c>
      <c r="H174" s="15"/>
      <c r="I174" s="13">
        <f>IF(H174="x",0,0)</f>
        <v>0</v>
      </c>
      <c r="J174" s="15"/>
      <c r="K174" s="13">
        <f>IF(J174="x",0,0)</f>
        <v>0</v>
      </c>
      <c r="L174" s="15"/>
      <c r="M174" s="13">
        <f>IF(L174="x",0,0)</f>
        <v>0</v>
      </c>
    </row>
    <row r="175" spans="1:16" ht="16.5" x14ac:dyDescent="0.25">
      <c r="A175" s="1"/>
      <c r="G175">
        <f>SUM(G172:G174)</f>
        <v>0</v>
      </c>
      <c r="I175">
        <f>SUM(I172:I174)</f>
        <v>0</v>
      </c>
      <c r="K175">
        <f>SUM(K172:K174)</f>
        <v>0</v>
      </c>
      <c r="M175">
        <f>SUM(M172:M174)</f>
        <v>0</v>
      </c>
    </row>
    <row r="176" spans="1:16" ht="15.75" x14ac:dyDescent="0.25">
      <c r="A176" s="26" t="s">
        <v>49</v>
      </c>
    </row>
    <row r="177" spans="1:16" ht="15.75" thickBot="1" x14ac:dyDescent="0.3">
      <c r="D177" s="12"/>
      <c r="F177" s="57" t="s">
        <v>11</v>
      </c>
      <c r="G177" s="58"/>
      <c r="H177" s="59" t="s">
        <v>13</v>
      </c>
      <c r="I177" s="59"/>
      <c r="J177" s="59" t="s">
        <v>14</v>
      </c>
      <c r="K177" s="59"/>
      <c r="L177" s="59" t="s">
        <v>15</v>
      </c>
      <c r="M177" s="59"/>
    </row>
    <row r="178" spans="1:16" ht="15.75" thickBot="1" x14ac:dyDescent="0.3">
      <c r="A178" s="2"/>
      <c r="F178" s="49">
        <f>F160</f>
        <v>0</v>
      </c>
      <c r="G178" s="50"/>
      <c r="H178" s="51">
        <f>H160</f>
        <v>0</v>
      </c>
      <c r="I178" s="52"/>
      <c r="J178" s="53">
        <f>J160</f>
        <v>0</v>
      </c>
      <c r="K178" s="54"/>
      <c r="L178" s="55">
        <f>L160</f>
        <v>0</v>
      </c>
      <c r="M178" s="56"/>
    </row>
    <row r="179" spans="1:16" ht="15.75" thickBot="1" x14ac:dyDescent="0.3">
      <c r="A179" s="2"/>
      <c r="F179" s="41">
        <f>G156+G166+G175</f>
        <v>0</v>
      </c>
      <c r="G179" s="42"/>
      <c r="H179" s="41">
        <f t="shared" ref="H179" si="3">I156+I166+I175</f>
        <v>0</v>
      </c>
      <c r="I179" s="42"/>
      <c r="J179" s="41">
        <f t="shared" ref="J179" si="4">K156+K166+K175</f>
        <v>0</v>
      </c>
      <c r="K179" s="42"/>
      <c r="L179" s="41">
        <f t="shared" ref="L179" si="5">M156+M166+M175</f>
        <v>0</v>
      </c>
      <c r="M179" s="42"/>
    </row>
    <row r="180" spans="1:16" ht="16.5" x14ac:dyDescent="0.25">
      <c r="A180" s="30" t="s">
        <v>50</v>
      </c>
      <c r="B180" s="29"/>
      <c r="C180" s="29"/>
      <c r="D180" s="29"/>
      <c r="E180" s="29"/>
      <c r="F180" s="29"/>
      <c r="G180" s="29"/>
    </row>
    <row r="181" spans="1:16" ht="29.25" customHeight="1" x14ac:dyDescent="0.25">
      <c r="A181" s="71" t="s">
        <v>103</v>
      </c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  <row r="182" spans="1:16" ht="15.75" thickBot="1" x14ac:dyDescent="0.3">
      <c r="F182" s="57" t="s">
        <v>11</v>
      </c>
      <c r="G182" s="58"/>
      <c r="H182" s="59" t="s">
        <v>13</v>
      </c>
      <c r="I182" s="59"/>
      <c r="J182" s="59" t="s">
        <v>14</v>
      </c>
      <c r="K182" s="59"/>
      <c r="L182" s="59" t="s">
        <v>15</v>
      </c>
      <c r="M182" s="59"/>
    </row>
    <row r="183" spans="1:16" ht="15.75" thickBot="1" x14ac:dyDescent="0.3">
      <c r="F183" s="49">
        <f>F178</f>
        <v>0</v>
      </c>
      <c r="G183" s="50"/>
      <c r="H183" s="51">
        <f>H178</f>
        <v>0</v>
      </c>
      <c r="I183" s="52"/>
      <c r="J183" s="53">
        <f>J178</f>
        <v>0</v>
      </c>
      <c r="K183" s="54"/>
      <c r="L183" s="55">
        <f>L178</f>
        <v>0</v>
      </c>
      <c r="M183" s="56"/>
    </row>
    <row r="184" spans="1:16" x14ac:dyDescent="0.25">
      <c r="A184" s="7"/>
      <c r="F184" s="14" t="s">
        <v>12</v>
      </c>
      <c r="G184" s="14" t="s">
        <v>18</v>
      </c>
      <c r="H184" s="14" t="s">
        <v>12</v>
      </c>
      <c r="I184" s="14" t="s">
        <v>18</v>
      </c>
      <c r="J184" s="14" t="s">
        <v>12</v>
      </c>
      <c r="K184" s="14" t="s">
        <v>18</v>
      </c>
      <c r="L184" s="14" t="s">
        <v>12</v>
      </c>
      <c r="M184" s="14" t="s">
        <v>18</v>
      </c>
    </row>
    <row r="185" spans="1:16" x14ac:dyDescent="0.25">
      <c r="E185" s="17" t="s">
        <v>51</v>
      </c>
      <c r="F185" s="15"/>
      <c r="G185" s="13">
        <f>IF(F185="x",3,0)</f>
        <v>0</v>
      </c>
      <c r="H185" s="15"/>
      <c r="I185" s="13">
        <f>IF(H185="x",3,0)</f>
        <v>0</v>
      </c>
      <c r="J185" s="15"/>
      <c r="K185" s="13">
        <f>IF(J185="x",3,0)</f>
        <v>0</v>
      </c>
      <c r="L185" s="15"/>
      <c r="M185" s="13">
        <f>IF(L185="x",3,0)</f>
        <v>0</v>
      </c>
    </row>
    <row r="186" spans="1:16" ht="31.5" customHeight="1" x14ac:dyDescent="0.25">
      <c r="B186" s="60" t="s">
        <v>52</v>
      </c>
      <c r="C186" s="60"/>
      <c r="D186" s="60"/>
      <c r="E186" s="61"/>
      <c r="F186" s="15"/>
      <c r="G186" s="13">
        <f>IF(F186="x",1,0)</f>
        <v>0</v>
      </c>
      <c r="H186" s="15"/>
      <c r="I186" s="13">
        <f>IF(H186="x",1,0)</f>
        <v>0</v>
      </c>
      <c r="J186" s="15"/>
      <c r="K186" s="13">
        <f>IF(J186="x",1,0)</f>
        <v>0</v>
      </c>
      <c r="L186" s="15"/>
      <c r="M186" s="13">
        <f>IF(L186="x",1,0)</f>
        <v>0</v>
      </c>
    </row>
    <row r="187" spans="1:16" x14ac:dyDescent="0.25">
      <c r="E187" s="27" t="s">
        <v>53</v>
      </c>
      <c r="F187" s="15"/>
      <c r="G187" s="13">
        <f>IF(F187="x",0,0)</f>
        <v>0</v>
      </c>
      <c r="H187" s="15"/>
      <c r="I187" s="13">
        <f>IF(H187="x",0,0)</f>
        <v>0</v>
      </c>
      <c r="J187" s="15"/>
      <c r="K187" s="13">
        <f>IF(J187="x",0,0)</f>
        <v>0</v>
      </c>
      <c r="L187" s="15"/>
      <c r="M187" s="13">
        <f>IF(L187="x",0,0)</f>
        <v>0</v>
      </c>
    </row>
    <row r="188" spans="1:16" x14ac:dyDescent="0.25">
      <c r="A188" s="2"/>
      <c r="B188" s="2"/>
      <c r="G188">
        <f>SUM(G185:G187)</f>
        <v>0</v>
      </c>
      <c r="I188">
        <f>SUM(I185:I187)</f>
        <v>0</v>
      </c>
      <c r="K188">
        <f>SUM(K185:K187)</f>
        <v>0</v>
      </c>
      <c r="M188">
        <f>SUM(M185:M187)</f>
        <v>0</v>
      </c>
    </row>
    <row r="189" spans="1:16" ht="25.5" customHeight="1" x14ac:dyDescent="0.25">
      <c r="A189" s="6" t="s">
        <v>102</v>
      </c>
      <c r="B189" s="2"/>
    </row>
    <row r="190" spans="1:16" ht="15.75" thickBot="1" x14ac:dyDescent="0.3">
      <c r="A190" s="2"/>
      <c r="B190" s="2"/>
      <c r="F190" s="57" t="s">
        <v>11</v>
      </c>
      <c r="G190" s="58"/>
      <c r="H190" s="59" t="s">
        <v>13</v>
      </c>
      <c r="I190" s="59"/>
      <c r="J190" s="59" t="s">
        <v>14</v>
      </c>
      <c r="K190" s="59"/>
      <c r="L190" s="59" t="s">
        <v>15</v>
      </c>
      <c r="M190" s="59"/>
    </row>
    <row r="191" spans="1:16" ht="15.75" thickBot="1" x14ac:dyDescent="0.3">
      <c r="A191" s="2"/>
      <c r="B191" s="2"/>
      <c r="F191" s="49">
        <f>F183</f>
        <v>0</v>
      </c>
      <c r="G191" s="50"/>
      <c r="H191" s="51">
        <f>H183</f>
        <v>0</v>
      </c>
      <c r="I191" s="52"/>
      <c r="J191" s="53">
        <f>J183</f>
        <v>0</v>
      </c>
      <c r="K191" s="54"/>
      <c r="L191" s="55">
        <f>L183</f>
        <v>0</v>
      </c>
      <c r="M191" s="56"/>
    </row>
    <row r="192" spans="1:16" x14ac:dyDescent="0.25">
      <c r="A192" s="2"/>
      <c r="B192" s="2"/>
      <c r="F192" s="14" t="s">
        <v>12</v>
      </c>
      <c r="G192" s="14" t="s">
        <v>18</v>
      </c>
      <c r="H192" s="14" t="s">
        <v>12</v>
      </c>
      <c r="I192" s="14" t="s">
        <v>18</v>
      </c>
      <c r="J192" s="14" t="s">
        <v>12</v>
      </c>
      <c r="K192" s="14" t="s">
        <v>18</v>
      </c>
      <c r="L192" s="14" t="s">
        <v>12</v>
      </c>
      <c r="M192" s="14" t="s">
        <v>18</v>
      </c>
    </row>
    <row r="193" spans="1:13" x14ac:dyDescent="0.25">
      <c r="A193" s="2"/>
      <c r="B193" s="2"/>
      <c r="E193" s="33" t="s">
        <v>32</v>
      </c>
      <c r="F193" s="15"/>
      <c r="G193" s="13">
        <f>IF(F193="x",1,0)</f>
        <v>0</v>
      </c>
      <c r="H193" s="15"/>
      <c r="I193" s="13">
        <f>IF(H193="x",1,0)</f>
        <v>0</v>
      </c>
      <c r="J193" s="15"/>
      <c r="K193" s="13">
        <f>IF(J193="x",1,0)</f>
        <v>0</v>
      </c>
      <c r="L193" s="15"/>
      <c r="M193" s="13">
        <f>IF(L193="x",1,0)</f>
        <v>0</v>
      </c>
    </row>
    <row r="194" spans="1:13" x14ac:dyDescent="0.25">
      <c r="A194" s="2"/>
      <c r="B194" s="2"/>
      <c r="E194" s="25" t="s">
        <v>69</v>
      </c>
      <c r="F194" s="15"/>
      <c r="G194" s="13"/>
      <c r="H194" s="15"/>
      <c r="I194" s="13"/>
      <c r="J194" s="15"/>
      <c r="K194" s="13"/>
      <c r="L194" s="15"/>
      <c r="M194" s="13"/>
    </row>
    <row r="195" spans="1:13" x14ac:dyDescent="0.25">
      <c r="A195" s="2"/>
      <c r="B195" s="2"/>
      <c r="G195">
        <f>SUM(G193:G194)</f>
        <v>0</v>
      </c>
      <c r="I195">
        <f>SUM(I193:I194)</f>
        <v>0</v>
      </c>
      <c r="K195">
        <f>SUM(K193:K194)</f>
        <v>0</v>
      </c>
      <c r="M195">
        <f>SUM(M193:M194)</f>
        <v>0</v>
      </c>
    </row>
    <row r="196" spans="1:13" ht="21.75" customHeight="1" x14ac:dyDescent="0.25">
      <c r="A196" s="6" t="s">
        <v>57</v>
      </c>
    </row>
    <row r="197" spans="1:13" ht="15.75" thickBot="1" x14ac:dyDescent="0.3">
      <c r="F197" s="57" t="s">
        <v>11</v>
      </c>
      <c r="G197" s="58"/>
      <c r="H197" s="59" t="s">
        <v>13</v>
      </c>
      <c r="I197" s="59"/>
      <c r="J197" s="59" t="s">
        <v>14</v>
      </c>
      <c r="K197" s="59"/>
      <c r="L197" s="59" t="s">
        <v>15</v>
      </c>
      <c r="M197" s="59"/>
    </row>
    <row r="198" spans="1:13" ht="15.75" thickBot="1" x14ac:dyDescent="0.3">
      <c r="F198" s="49">
        <f>F178</f>
        <v>0</v>
      </c>
      <c r="G198" s="50"/>
      <c r="H198" s="51">
        <f>H178</f>
        <v>0</v>
      </c>
      <c r="I198" s="52"/>
      <c r="J198" s="53">
        <f>J178</f>
        <v>0</v>
      </c>
      <c r="K198" s="54"/>
      <c r="L198" s="55">
        <f>L178</f>
        <v>0</v>
      </c>
      <c r="M198" s="56"/>
    </row>
    <row r="199" spans="1:13" x14ac:dyDescent="0.25">
      <c r="A199" s="7"/>
      <c r="F199" s="14" t="s">
        <v>12</v>
      </c>
      <c r="G199" s="14" t="s">
        <v>18</v>
      </c>
      <c r="H199" s="14" t="s">
        <v>12</v>
      </c>
      <c r="I199" s="14" t="s">
        <v>18</v>
      </c>
      <c r="J199" s="14" t="s">
        <v>12</v>
      </c>
      <c r="K199" s="14" t="s">
        <v>18</v>
      </c>
      <c r="L199" s="14" t="s">
        <v>12</v>
      </c>
      <c r="M199" s="14" t="s">
        <v>18</v>
      </c>
    </row>
    <row r="200" spans="1:13" x14ac:dyDescent="0.25">
      <c r="E200" s="17" t="s">
        <v>54</v>
      </c>
      <c r="F200" s="15"/>
      <c r="G200" s="13">
        <f>IF(F200="x",4,0)</f>
        <v>0</v>
      </c>
      <c r="H200" s="15"/>
      <c r="I200" s="13">
        <f>IF(H200="x",4,0)</f>
        <v>0</v>
      </c>
      <c r="J200" s="15"/>
      <c r="K200" s="13">
        <f>IF(J200="x",4,0)</f>
        <v>0</v>
      </c>
      <c r="L200" s="15"/>
      <c r="M200" s="13">
        <f>IF(L200="x",4,0)</f>
        <v>0</v>
      </c>
    </row>
    <row r="201" spans="1:13" x14ac:dyDescent="0.25">
      <c r="B201" s="60" t="s">
        <v>55</v>
      </c>
      <c r="C201" s="60"/>
      <c r="D201" s="60"/>
      <c r="E201" s="61"/>
      <c r="F201" s="15"/>
      <c r="G201" s="13">
        <f>IF(F201="x",3,0)</f>
        <v>0</v>
      </c>
      <c r="H201" s="15"/>
      <c r="I201" s="13">
        <f>IF(H201="x",3,0)</f>
        <v>0</v>
      </c>
      <c r="J201" s="15"/>
      <c r="K201" s="13">
        <f>IF(J201="x",3,0)</f>
        <v>0</v>
      </c>
      <c r="L201" s="15"/>
      <c r="M201" s="13">
        <f>IF(L201="x",3,0)</f>
        <v>0</v>
      </c>
    </row>
    <row r="202" spans="1:13" x14ac:dyDescent="0.25">
      <c r="E202" s="27" t="s">
        <v>56</v>
      </c>
      <c r="F202" s="15"/>
      <c r="G202" s="13">
        <f>IF(F202="x",0,0)</f>
        <v>0</v>
      </c>
      <c r="H202" s="15"/>
      <c r="I202" s="13">
        <f>IF(H202="x",0,0)</f>
        <v>0</v>
      </c>
      <c r="J202" s="15"/>
      <c r="K202" s="13">
        <f>IF(J202="x",0,0)</f>
        <v>0</v>
      </c>
      <c r="L202" s="15"/>
      <c r="M202" s="13">
        <f>IF(L202="x",0,0)</f>
        <v>0</v>
      </c>
    </row>
    <row r="203" spans="1:13" x14ac:dyDescent="0.25">
      <c r="G203">
        <f>SUM(G200:G202)</f>
        <v>0</v>
      </c>
      <c r="I203">
        <f>SUM(I200:I202)</f>
        <v>0</v>
      </c>
      <c r="K203">
        <f>SUM(K200:K202)</f>
        <v>0</v>
      </c>
      <c r="M203">
        <f>SUM(M200:M202)</f>
        <v>0</v>
      </c>
    </row>
    <row r="204" spans="1:13" ht="15.75" x14ac:dyDescent="0.25">
      <c r="A204" s="6" t="s">
        <v>58</v>
      </c>
    </row>
    <row r="205" spans="1:13" x14ac:dyDescent="0.25">
      <c r="A205" s="2"/>
    </row>
    <row r="206" spans="1:13" ht="15.75" thickBot="1" x14ac:dyDescent="0.3">
      <c r="F206" s="57" t="s">
        <v>11</v>
      </c>
      <c r="G206" s="58"/>
      <c r="H206" s="59" t="s">
        <v>13</v>
      </c>
      <c r="I206" s="59"/>
      <c r="J206" s="59" t="s">
        <v>14</v>
      </c>
      <c r="K206" s="59"/>
      <c r="L206" s="59" t="s">
        <v>15</v>
      </c>
      <c r="M206" s="59"/>
    </row>
    <row r="207" spans="1:13" ht="15.75" thickBot="1" x14ac:dyDescent="0.3">
      <c r="F207" s="49">
        <f>F198</f>
        <v>0</v>
      </c>
      <c r="G207" s="50"/>
      <c r="H207" s="51">
        <f>H198</f>
        <v>0</v>
      </c>
      <c r="I207" s="52"/>
      <c r="J207" s="53">
        <f>J198</f>
        <v>0</v>
      </c>
      <c r="K207" s="54"/>
      <c r="L207" s="55">
        <f>L198</f>
        <v>0</v>
      </c>
      <c r="M207" s="56"/>
    </row>
    <row r="208" spans="1:13" x14ac:dyDescent="0.25">
      <c r="A208" s="7"/>
      <c r="F208" s="14" t="s">
        <v>12</v>
      </c>
      <c r="G208" s="14" t="s">
        <v>18</v>
      </c>
      <c r="H208" s="14" t="s">
        <v>12</v>
      </c>
      <c r="I208" s="14" t="s">
        <v>18</v>
      </c>
      <c r="J208" s="14" t="s">
        <v>12</v>
      </c>
      <c r="K208" s="14" t="s">
        <v>18</v>
      </c>
      <c r="L208" s="14" t="s">
        <v>12</v>
      </c>
      <c r="M208" s="14" t="s">
        <v>18</v>
      </c>
    </row>
    <row r="209" spans="1:13" x14ac:dyDescent="0.25">
      <c r="E209" s="17" t="s">
        <v>59</v>
      </c>
      <c r="F209" s="15"/>
      <c r="G209" s="13">
        <f>IF(F209="x",2,0)</f>
        <v>0</v>
      </c>
      <c r="H209" s="15"/>
      <c r="I209" s="13">
        <f>IF(H209="x",2,0)</f>
        <v>0</v>
      </c>
      <c r="J209" s="15"/>
      <c r="K209" s="13">
        <f>IF(J209="x",2,0)</f>
        <v>0</v>
      </c>
      <c r="L209" s="15"/>
      <c r="M209" s="13">
        <f>IF(L209="x",2,0)</f>
        <v>0</v>
      </c>
    </row>
    <row r="210" spans="1:13" x14ac:dyDescent="0.25">
      <c r="B210" s="60" t="s">
        <v>68</v>
      </c>
      <c r="C210" s="60"/>
      <c r="D210" s="60"/>
      <c r="E210" s="61"/>
      <c r="F210" s="15"/>
      <c r="G210" s="13">
        <f>IF(F210="x",1,0)</f>
        <v>0</v>
      </c>
      <c r="H210" s="15"/>
      <c r="I210" s="13">
        <f>IF(H210="x",1,0)</f>
        <v>0</v>
      </c>
      <c r="J210" s="15"/>
      <c r="K210" s="13">
        <f>IF(J210="x",1,0)</f>
        <v>0</v>
      </c>
      <c r="L210" s="15"/>
      <c r="M210" s="13">
        <f>IF(L210="x",1,0)</f>
        <v>0</v>
      </c>
    </row>
    <row r="211" spans="1:13" x14ac:dyDescent="0.25">
      <c r="E211" s="27" t="s">
        <v>60</v>
      </c>
      <c r="F211" s="15"/>
      <c r="G211" s="13">
        <f>IF(F211="x",0,0)</f>
        <v>0</v>
      </c>
      <c r="H211" s="15"/>
      <c r="I211" s="13">
        <f>IF(H211="x",0,0)</f>
        <v>0</v>
      </c>
      <c r="J211" s="15"/>
      <c r="K211" s="13">
        <f>IF(J211="x",0,0)</f>
        <v>0</v>
      </c>
      <c r="L211" s="15"/>
      <c r="M211" s="13">
        <f>IF(L211="x",0,0)</f>
        <v>0</v>
      </c>
    </row>
    <row r="212" spans="1:13" x14ac:dyDescent="0.25">
      <c r="G212">
        <f>SUM(G209:G211)</f>
        <v>0</v>
      </c>
      <c r="I212">
        <f>SUM(I209:I211)</f>
        <v>0</v>
      </c>
      <c r="K212">
        <f>SUM(K209:K211)</f>
        <v>0</v>
      </c>
      <c r="M212">
        <f>SUM(M209:M211)</f>
        <v>0</v>
      </c>
    </row>
    <row r="213" spans="1:13" ht="15.75" x14ac:dyDescent="0.25">
      <c r="A213" s="26" t="s">
        <v>61</v>
      </c>
    </row>
    <row r="214" spans="1:13" ht="15.75" thickBot="1" x14ac:dyDescent="0.3">
      <c r="D214" s="12"/>
      <c r="F214" s="57" t="s">
        <v>11</v>
      </c>
      <c r="G214" s="58"/>
      <c r="H214" s="59" t="s">
        <v>13</v>
      </c>
      <c r="I214" s="59"/>
      <c r="J214" s="59" t="s">
        <v>14</v>
      </c>
      <c r="K214" s="59"/>
      <c r="L214" s="59" t="s">
        <v>15</v>
      </c>
      <c r="M214" s="59"/>
    </row>
    <row r="215" spans="1:13" ht="15.75" thickBot="1" x14ac:dyDescent="0.3">
      <c r="A215" s="2"/>
      <c r="F215" s="49">
        <f>F183</f>
        <v>0</v>
      </c>
      <c r="G215" s="50"/>
      <c r="H215" s="51">
        <f>H183</f>
        <v>0</v>
      </c>
      <c r="I215" s="52"/>
      <c r="J215" s="53">
        <f>J183</f>
        <v>0</v>
      </c>
      <c r="K215" s="54"/>
      <c r="L215" s="55">
        <f>L183</f>
        <v>0</v>
      </c>
      <c r="M215" s="56"/>
    </row>
    <row r="216" spans="1:13" ht="15.75" thickBot="1" x14ac:dyDescent="0.3">
      <c r="A216" s="2"/>
      <c r="F216" s="41">
        <f>G188+G195+G203+G212</f>
        <v>0</v>
      </c>
      <c r="G216" s="42"/>
      <c r="H216" s="41">
        <f>I188+I195+I203+I212</f>
        <v>0</v>
      </c>
      <c r="I216" s="42"/>
      <c r="J216" s="41">
        <f>K188+K195+K203+K212</f>
        <v>0</v>
      </c>
      <c r="K216" s="42"/>
      <c r="L216" s="41">
        <f>M188+M195+M203+M212</f>
        <v>0</v>
      </c>
      <c r="M216" s="42"/>
    </row>
    <row r="218" spans="1:13" ht="19.5" thickBot="1" x14ac:dyDescent="0.35">
      <c r="A218" s="32" t="s">
        <v>62</v>
      </c>
      <c r="F218" s="57" t="s">
        <v>11</v>
      </c>
      <c r="G218" s="58"/>
      <c r="H218" s="59" t="s">
        <v>13</v>
      </c>
      <c r="I218" s="59"/>
      <c r="J218" s="59" t="s">
        <v>14</v>
      </c>
      <c r="K218" s="59"/>
      <c r="L218" s="59" t="s">
        <v>15</v>
      </c>
      <c r="M218" s="59"/>
    </row>
    <row r="219" spans="1:13" ht="15.75" thickBot="1" x14ac:dyDescent="0.3">
      <c r="F219" s="49">
        <f>F188</f>
        <v>0</v>
      </c>
      <c r="G219" s="50"/>
      <c r="H219" s="51">
        <f>H188</f>
        <v>0</v>
      </c>
      <c r="I219" s="52"/>
      <c r="J219" s="53">
        <f>J188</f>
        <v>0</v>
      </c>
      <c r="K219" s="54"/>
      <c r="L219" s="55">
        <f>L188</f>
        <v>0</v>
      </c>
      <c r="M219" s="56"/>
    </row>
    <row r="220" spans="1:13" ht="16.5" thickBot="1" x14ac:dyDescent="0.3">
      <c r="D220" s="26" t="s">
        <v>63</v>
      </c>
      <c r="F220" s="47">
        <f>F103</f>
        <v>0</v>
      </c>
      <c r="G220" s="48"/>
      <c r="H220" s="47">
        <f>H103</f>
        <v>0</v>
      </c>
      <c r="I220" s="48"/>
      <c r="J220" s="47">
        <f>J103</f>
        <v>0</v>
      </c>
      <c r="K220" s="48"/>
      <c r="L220" s="47">
        <f>L103</f>
        <v>0</v>
      </c>
      <c r="M220" s="48"/>
    </row>
    <row r="221" spans="1:13" ht="15" customHeight="1" thickBot="1" x14ac:dyDescent="0.3">
      <c r="B221" s="46" t="s">
        <v>64</v>
      </c>
      <c r="C221" s="46"/>
      <c r="D221" s="46"/>
      <c r="E221" s="46"/>
      <c r="F221" s="47">
        <f>F146</f>
        <v>0</v>
      </c>
      <c r="G221" s="48"/>
      <c r="H221" s="47">
        <f>H146</f>
        <v>0</v>
      </c>
      <c r="I221" s="48"/>
      <c r="J221" s="47">
        <f>J146</f>
        <v>0</v>
      </c>
      <c r="K221" s="48"/>
      <c r="L221" s="47">
        <f>L146</f>
        <v>0</v>
      </c>
      <c r="M221" s="48"/>
    </row>
    <row r="222" spans="1:13" ht="16.5" thickBot="1" x14ac:dyDescent="0.3">
      <c r="B222" s="46" t="s">
        <v>65</v>
      </c>
      <c r="C222" s="46"/>
      <c r="D222" s="46"/>
      <c r="E222" s="46"/>
      <c r="F222" s="47">
        <f>F179</f>
        <v>0</v>
      </c>
      <c r="G222" s="48"/>
      <c r="H222" s="47">
        <f>H179</f>
        <v>0</v>
      </c>
      <c r="I222" s="48"/>
      <c r="J222" s="47">
        <f>J179</f>
        <v>0</v>
      </c>
      <c r="K222" s="48"/>
      <c r="L222" s="47">
        <f>L179</f>
        <v>0</v>
      </c>
      <c r="M222" s="48"/>
    </row>
    <row r="223" spans="1:13" ht="16.5" thickBot="1" x14ac:dyDescent="0.3">
      <c r="B223" s="26" t="s">
        <v>66</v>
      </c>
      <c r="F223" s="41">
        <f>F216</f>
        <v>0</v>
      </c>
      <c r="G223" s="42"/>
      <c r="H223" s="41">
        <f>H216</f>
        <v>0</v>
      </c>
      <c r="I223" s="42"/>
      <c r="J223" s="41">
        <f>J216</f>
        <v>0</v>
      </c>
      <c r="K223" s="42"/>
      <c r="L223" s="41">
        <f>L216</f>
        <v>0</v>
      </c>
      <c r="M223" s="42"/>
    </row>
    <row r="224" spans="1:13" ht="19.5" thickBot="1" x14ac:dyDescent="0.35">
      <c r="D224" s="43" t="s">
        <v>104</v>
      </c>
      <c r="E224" s="43"/>
      <c r="F224" s="44">
        <f>SUM(F220:G223)</f>
        <v>0</v>
      </c>
      <c r="G224" s="45"/>
      <c r="H224" s="44">
        <f t="shared" ref="H224" si="6">SUM(H220:I223)</f>
        <v>0</v>
      </c>
      <c r="I224" s="45"/>
      <c r="J224" s="44">
        <f t="shared" ref="J224" si="7">SUM(J220:K223)</f>
        <v>0</v>
      </c>
      <c r="K224" s="45"/>
      <c r="L224" s="44">
        <f t="shared" ref="L224" si="8">SUM(L220:M223)</f>
        <v>0</v>
      </c>
      <c r="M224" s="45"/>
    </row>
  </sheetData>
  <mergeCells count="272">
    <mergeCell ref="A84:O84"/>
    <mergeCell ref="A167:P167"/>
    <mergeCell ref="A181:P181"/>
    <mergeCell ref="F146:G146"/>
    <mergeCell ref="H146:I146"/>
    <mergeCell ref="J146:K146"/>
    <mergeCell ref="L146:M146"/>
    <mergeCell ref="F144:G144"/>
    <mergeCell ref="C19:E19"/>
    <mergeCell ref="D17:E17"/>
    <mergeCell ref="D18:E18"/>
    <mergeCell ref="F118:G118"/>
    <mergeCell ref="H118:I118"/>
    <mergeCell ref="J118:K118"/>
    <mergeCell ref="L118:M118"/>
    <mergeCell ref="F119:G119"/>
    <mergeCell ref="H119:I119"/>
    <mergeCell ref="J119:K119"/>
    <mergeCell ref="L119:M119"/>
    <mergeCell ref="F51:G51"/>
    <mergeCell ref="H51:I51"/>
    <mergeCell ref="J51:K51"/>
    <mergeCell ref="L51:M51"/>
    <mergeCell ref="F52:G52"/>
    <mergeCell ref="H52:I52"/>
    <mergeCell ref="J52:K52"/>
    <mergeCell ref="L52:M52"/>
    <mergeCell ref="F14:G14"/>
    <mergeCell ref="H14:I14"/>
    <mergeCell ref="J14:K14"/>
    <mergeCell ref="L14:M14"/>
    <mergeCell ref="F15:G15"/>
    <mergeCell ref="H15:I15"/>
    <mergeCell ref="J15:K15"/>
    <mergeCell ref="L15:M15"/>
    <mergeCell ref="H144:I144"/>
    <mergeCell ref="J144:K144"/>
    <mergeCell ref="L144:M144"/>
    <mergeCell ref="F145:G145"/>
    <mergeCell ref="H145:I145"/>
    <mergeCell ref="J145:K145"/>
    <mergeCell ref="L145:M145"/>
    <mergeCell ref="F127:G127"/>
    <mergeCell ref="H127:I127"/>
    <mergeCell ref="J127:K127"/>
    <mergeCell ref="L127:M127"/>
    <mergeCell ref="F128:G128"/>
    <mergeCell ref="H128:I128"/>
    <mergeCell ref="J128:K128"/>
    <mergeCell ref="L128:M128"/>
    <mergeCell ref="F136:G136"/>
    <mergeCell ref="H136:I136"/>
    <mergeCell ref="J136:K136"/>
    <mergeCell ref="L136:M136"/>
    <mergeCell ref="F137:G137"/>
    <mergeCell ref="H137:I137"/>
    <mergeCell ref="J137:K137"/>
    <mergeCell ref="L137:M137"/>
    <mergeCell ref="H110:I110"/>
    <mergeCell ref="J110:K110"/>
    <mergeCell ref="L110:M110"/>
    <mergeCell ref="F102:G102"/>
    <mergeCell ref="H102:I102"/>
    <mergeCell ref="J102:K102"/>
    <mergeCell ref="L102:M102"/>
    <mergeCell ref="F103:G103"/>
    <mergeCell ref="H103:I103"/>
    <mergeCell ref="J103:K103"/>
    <mergeCell ref="L103:M103"/>
    <mergeCell ref="F109:G109"/>
    <mergeCell ref="H109:I109"/>
    <mergeCell ref="J109:K109"/>
    <mergeCell ref="L109:M109"/>
    <mergeCell ref="F110:G110"/>
    <mergeCell ref="C88:E88"/>
    <mergeCell ref="F101:G101"/>
    <mergeCell ref="H101:I101"/>
    <mergeCell ref="J101:K101"/>
    <mergeCell ref="L101:M101"/>
    <mergeCell ref="F85:G85"/>
    <mergeCell ref="H85:I85"/>
    <mergeCell ref="J85:K85"/>
    <mergeCell ref="L85:M85"/>
    <mergeCell ref="F86:G86"/>
    <mergeCell ref="H86:I86"/>
    <mergeCell ref="J86:K86"/>
    <mergeCell ref="L86:M86"/>
    <mergeCell ref="C96:E96"/>
    <mergeCell ref="F93:G93"/>
    <mergeCell ref="H93:I93"/>
    <mergeCell ref="J93:K93"/>
    <mergeCell ref="L93:M93"/>
    <mergeCell ref="F94:G94"/>
    <mergeCell ref="H94:I94"/>
    <mergeCell ref="J94:K94"/>
    <mergeCell ref="L94:M94"/>
    <mergeCell ref="L42:M42"/>
    <mergeCell ref="F43:G43"/>
    <mergeCell ref="H43:I43"/>
    <mergeCell ref="J43:K43"/>
    <mergeCell ref="L43:M43"/>
    <mergeCell ref="C80:E80"/>
    <mergeCell ref="C81:E81"/>
    <mergeCell ref="L77:M77"/>
    <mergeCell ref="F78:G78"/>
    <mergeCell ref="H78:I78"/>
    <mergeCell ref="J78:K78"/>
    <mergeCell ref="L78:M78"/>
    <mergeCell ref="C71:E71"/>
    <mergeCell ref="C72:E72"/>
    <mergeCell ref="C73:E73"/>
    <mergeCell ref="L68:M68"/>
    <mergeCell ref="L69:M69"/>
    <mergeCell ref="L60:M60"/>
    <mergeCell ref="C62:E62"/>
    <mergeCell ref="C63:E63"/>
    <mergeCell ref="C64:E64"/>
    <mergeCell ref="A55:E55"/>
    <mergeCell ref="A54:E54"/>
    <mergeCell ref="A56:E56"/>
    <mergeCell ref="J34:K34"/>
    <mergeCell ref="F42:G42"/>
    <mergeCell ref="H77:I77"/>
    <mergeCell ref="J77:K77"/>
    <mergeCell ref="F77:G77"/>
    <mergeCell ref="F68:G68"/>
    <mergeCell ref="H68:I68"/>
    <mergeCell ref="J68:K68"/>
    <mergeCell ref="F69:G69"/>
    <mergeCell ref="H69:I69"/>
    <mergeCell ref="J69:K69"/>
    <mergeCell ref="F60:G60"/>
    <mergeCell ref="H60:I60"/>
    <mergeCell ref="J60:K60"/>
    <mergeCell ref="H42:I42"/>
    <mergeCell ref="J42:K42"/>
    <mergeCell ref="A40:O40"/>
    <mergeCell ref="A58:O58"/>
    <mergeCell ref="F23:G23"/>
    <mergeCell ref="H23:I23"/>
    <mergeCell ref="J23:K23"/>
    <mergeCell ref="L23:M23"/>
    <mergeCell ref="G1:L1"/>
    <mergeCell ref="F159:G159"/>
    <mergeCell ref="H159:I159"/>
    <mergeCell ref="J159:K159"/>
    <mergeCell ref="L159:M159"/>
    <mergeCell ref="F24:G24"/>
    <mergeCell ref="H24:I24"/>
    <mergeCell ref="J24:K24"/>
    <mergeCell ref="L24:M24"/>
    <mergeCell ref="F59:G59"/>
    <mergeCell ref="H59:I59"/>
    <mergeCell ref="J59:K59"/>
    <mergeCell ref="L59:M59"/>
    <mergeCell ref="L33:M33"/>
    <mergeCell ref="L34:M34"/>
    <mergeCell ref="F33:G33"/>
    <mergeCell ref="H33:I33"/>
    <mergeCell ref="J33:K33"/>
    <mergeCell ref="F34:G34"/>
    <mergeCell ref="H34:I34"/>
    <mergeCell ref="F151:G151"/>
    <mergeCell ref="H151:I151"/>
    <mergeCell ref="J151:K151"/>
    <mergeCell ref="L151:M151"/>
    <mergeCell ref="F152:G152"/>
    <mergeCell ref="H152:I152"/>
    <mergeCell ref="J152:K152"/>
    <mergeCell ref="L152:M152"/>
    <mergeCell ref="F177:G177"/>
    <mergeCell ref="H177:I177"/>
    <mergeCell ref="J177:K177"/>
    <mergeCell ref="L177:M177"/>
    <mergeCell ref="F160:G160"/>
    <mergeCell ref="H160:I160"/>
    <mergeCell ref="J160:K160"/>
    <mergeCell ref="L160:M160"/>
    <mergeCell ref="F169:G169"/>
    <mergeCell ref="H169:I169"/>
    <mergeCell ref="J169:K169"/>
    <mergeCell ref="L169:M169"/>
    <mergeCell ref="F170:G170"/>
    <mergeCell ref="H170:I170"/>
    <mergeCell ref="J170:K170"/>
    <mergeCell ref="L170:M170"/>
    <mergeCell ref="F178:G178"/>
    <mergeCell ref="H178:I178"/>
    <mergeCell ref="J178:K178"/>
    <mergeCell ref="L178:M178"/>
    <mergeCell ref="F179:G179"/>
    <mergeCell ref="H179:I179"/>
    <mergeCell ref="J179:K179"/>
    <mergeCell ref="L179:M179"/>
    <mergeCell ref="F182:G182"/>
    <mergeCell ref="H182:I182"/>
    <mergeCell ref="J182:K182"/>
    <mergeCell ref="L182:M182"/>
    <mergeCell ref="F183:G183"/>
    <mergeCell ref="H183:I183"/>
    <mergeCell ref="J183:K183"/>
    <mergeCell ref="L183:M183"/>
    <mergeCell ref="B186:E186"/>
    <mergeCell ref="F197:G197"/>
    <mergeCell ref="H197:I197"/>
    <mergeCell ref="J197:K197"/>
    <mergeCell ref="L197:M197"/>
    <mergeCell ref="F191:G191"/>
    <mergeCell ref="H191:I191"/>
    <mergeCell ref="J191:K191"/>
    <mergeCell ref="L191:M191"/>
    <mergeCell ref="F190:G190"/>
    <mergeCell ref="H190:I190"/>
    <mergeCell ref="J190:K190"/>
    <mergeCell ref="L190:M190"/>
    <mergeCell ref="F198:G198"/>
    <mergeCell ref="H198:I198"/>
    <mergeCell ref="J198:K198"/>
    <mergeCell ref="L198:M198"/>
    <mergeCell ref="B201:E201"/>
    <mergeCell ref="F206:G206"/>
    <mergeCell ref="H206:I206"/>
    <mergeCell ref="J206:K206"/>
    <mergeCell ref="L206:M206"/>
    <mergeCell ref="F207:G207"/>
    <mergeCell ref="H207:I207"/>
    <mergeCell ref="J207:K207"/>
    <mergeCell ref="L207:M207"/>
    <mergeCell ref="B210:E210"/>
    <mergeCell ref="F214:G214"/>
    <mergeCell ref="H214:I214"/>
    <mergeCell ref="J214:K214"/>
    <mergeCell ref="L214:M214"/>
    <mergeCell ref="F215:G215"/>
    <mergeCell ref="H215:I215"/>
    <mergeCell ref="J215:K215"/>
    <mergeCell ref="L215:M215"/>
    <mergeCell ref="F216:G216"/>
    <mergeCell ref="H216:I216"/>
    <mergeCell ref="J216:K216"/>
    <mergeCell ref="L216:M216"/>
    <mergeCell ref="F218:G218"/>
    <mergeCell ref="H218:I218"/>
    <mergeCell ref="J218:K218"/>
    <mergeCell ref="L218:M218"/>
    <mergeCell ref="F219:G219"/>
    <mergeCell ref="H219:I219"/>
    <mergeCell ref="J219:K219"/>
    <mergeCell ref="L219:M219"/>
    <mergeCell ref="F220:G220"/>
    <mergeCell ref="H220:I220"/>
    <mergeCell ref="J220:K220"/>
    <mergeCell ref="L220:M220"/>
    <mergeCell ref="B221:E221"/>
    <mergeCell ref="B222:E222"/>
    <mergeCell ref="F221:G221"/>
    <mergeCell ref="H221:I221"/>
    <mergeCell ref="J221:K221"/>
    <mergeCell ref="L221:M221"/>
    <mergeCell ref="F222:G222"/>
    <mergeCell ref="H222:I222"/>
    <mergeCell ref="J222:K222"/>
    <mergeCell ref="L222:M222"/>
    <mergeCell ref="F223:G223"/>
    <mergeCell ref="H223:I223"/>
    <mergeCell ref="J223:K223"/>
    <mergeCell ref="L223:M223"/>
    <mergeCell ref="D224:E224"/>
    <mergeCell ref="F224:G224"/>
    <mergeCell ref="H224:I224"/>
    <mergeCell ref="J224:K224"/>
    <mergeCell ref="L224:M224"/>
  </mergeCells>
  <pageMargins left="0.7" right="0.7" top="0.75" bottom="0.75" header="0.3" footer="0.3"/>
  <pageSetup paperSize="9" scale="67" fitToHeight="0" orientation="landscape" r:id="rId1"/>
  <rowBreaks count="5" manualBreakCount="5">
    <brk id="48" max="15" man="1"/>
    <brk id="83" max="15" man="1"/>
    <brk id="104" max="15" man="1"/>
    <brk id="146" max="15" man="1"/>
    <brk id="1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 DC7600</dc:creator>
  <cp:lastModifiedBy>HP Compaq DC7600</cp:lastModifiedBy>
  <cp:lastPrinted>2016-07-05T10:18:55Z</cp:lastPrinted>
  <dcterms:created xsi:type="dcterms:W3CDTF">2016-05-12T14:51:55Z</dcterms:created>
  <dcterms:modified xsi:type="dcterms:W3CDTF">2016-07-05T10:20:36Z</dcterms:modified>
</cp:coreProperties>
</file>